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05" windowWidth="15195" windowHeight="11640" tabRatio="890" activeTab="1"/>
  </bookViews>
  <sheets>
    <sheet name="General Notes" sheetId="2" r:id="rId1"/>
    <sheet name="1) Notification Year" sheetId="25" r:id="rId2"/>
    <sheet name="2) Settlement Year" sheetId="26" r:id="rId3"/>
    <sheet name="3) Monthly Notifications" sheetId="28" r:id="rId4"/>
    <sheet name="4) Settlement patterns" sheetId="27" r:id="rId5"/>
  </sheets>
  <definedNames>
    <definedName name="_xlnm.Print_Area" localSheetId="1">'1) Notification Year'!$B$2:$G$56</definedName>
    <definedName name="_xlnm.Print_Area" localSheetId="2">'2) Settlement Year'!$B$2:$H$50</definedName>
    <definedName name="_xlnm.Print_Area" localSheetId="3">'3) Monthly Notifications'!$B$2:$C$28</definedName>
    <definedName name="_xlnm.Print_Area" localSheetId="0">'General Notes'!$B$2:$B$17</definedName>
  </definedNames>
  <calcPr calcId="145621"/>
</workbook>
</file>

<file path=xl/calcChain.xml><?xml version="1.0" encoding="utf-8"?>
<calcChain xmlns="http://schemas.openxmlformats.org/spreadsheetml/2006/main">
  <c r="AY27" i="27" l="1"/>
  <c r="AY28" i="27"/>
  <c r="AY29" i="27"/>
  <c r="AY30" i="27"/>
  <c r="AY31" i="27"/>
  <c r="AY32" i="27"/>
  <c r="AY33" i="27"/>
  <c r="AY34" i="27"/>
  <c r="AY35" i="27"/>
  <c r="AY36" i="27"/>
  <c r="AY37" i="27"/>
  <c r="AY26" i="27"/>
  <c r="AY9" i="27"/>
  <c r="AY10" i="27"/>
  <c r="AY11" i="27"/>
  <c r="AY12" i="27"/>
  <c r="AY13" i="27"/>
  <c r="AY14" i="27"/>
  <c r="AY15" i="27"/>
  <c r="AY16" i="27"/>
  <c r="AY17" i="27"/>
  <c r="AY18" i="27"/>
  <c r="AY19" i="27"/>
  <c r="AY8" i="27"/>
  <c r="B27" i="27" l="1"/>
  <c r="B28" i="27" s="1"/>
  <c r="B29" i="27" s="1"/>
  <c r="B30" i="27" s="1"/>
  <c r="B31" i="27" s="1"/>
  <c r="B32" i="27" s="1"/>
  <c r="B33" i="27" s="1"/>
  <c r="B34" i="27" s="1"/>
  <c r="B35" i="27" s="1"/>
  <c r="B36" i="27" s="1"/>
  <c r="B37" i="27" s="1"/>
  <c r="B9" i="27"/>
  <c r="B10" i="27" s="1"/>
  <c r="B11" i="27" s="1"/>
  <c r="B12" i="27" s="1"/>
  <c r="B13" i="27" s="1"/>
  <c r="B14" i="27" s="1"/>
  <c r="B15" i="27" s="1"/>
  <c r="B16" i="27" s="1"/>
  <c r="B17" i="27" s="1"/>
  <c r="B18" i="27" s="1"/>
  <c r="B19" i="27" s="1"/>
  <c r="B44" i="26"/>
  <c r="D42" i="26"/>
  <c r="E42" i="26"/>
  <c r="F42" i="26"/>
  <c r="C42" i="26"/>
  <c r="I41" i="26"/>
  <c r="B44" i="25"/>
  <c r="K41" i="25"/>
  <c r="D42" i="25"/>
  <c r="E42" i="25"/>
  <c r="F42" i="25"/>
  <c r="G42" i="25"/>
  <c r="H42" i="25"/>
  <c r="C42" i="25"/>
  <c r="I39" i="26" l="1"/>
  <c r="K39" i="25"/>
  <c r="K5" i="25" l="1"/>
  <c r="I6" i="26"/>
  <c r="I7" i="26"/>
  <c r="I8" i="26"/>
  <c r="I9" i="26"/>
  <c r="I10"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40" i="26"/>
  <c r="I5" i="26"/>
  <c r="K6" i="25"/>
  <c r="K7" i="25"/>
  <c r="K8" i="25"/>
  <c r="K9" i="25"/>
  <c r="K10" i="25"/>
  <c r="K11" i="25"/>
  <c r="K12" i="25"/>
  <c r="K13" i="25"/>
  <c r="K14" i="25"/>
  <c r="K15" i="25"/>
  <c r="K16" i="25"/>
  <c r="K17" i="25"/>
  <c r="K18" i="25"/>
  <c r="K19" i="25"/>
  <c r="K20" i="25"/>
  <c r="K21" i="25"/>
  <c r="K22" i="25"/>
  <c r="K23" i="25"/>
  <c r="K24" i="25"/>
  <c r="K25" i="25"/>
  <c r="K26" i="25"/>
  <c r="K27" i="25"/>
  <c r="K28" i="25"/>
  <c r="K29" i="25"/>
  <c r="K30" i="25"/>
  <c r="K31" i="25"/>
  <c r="K32" i="25"/>
  <c r="K33" i="25"/>
  <c r="K34" i="25"/>
  <c r="K35" i="25"/>
  <c r="K36" i="25"/>
  <c r="K37" i="25"/>
  <c r="K38" i="25"/>
  <c r="K40" i="25"/>
</calcChain>
</file>

<file path=xl/sharedStrings.xml><?xml version="1.0" encoding="utf-8"?>
<sst xmlns="http://schemas.openxmlformats.org/spreadsheetml/2006/main" count="192" uniqueCount="71">
  <si>
    <t>Notification Year</t>
  </si>
  <si>
    <t>Total</t>
  </si>
  <si>
    <t>Notes</t>
  </si>
  <si>
    <t>Data As At:</t>
  </si>
  <si>
    <t>Settlement Year</t>
  </si>
  <si>
    <t xml:space="preserve"> </t>
  </si>
  <si>
    <t>1. We have deliberately asked for a small set of data items, and hope that most companies will be able to provide every data item.  However, if not, please provide as much data as you can.  In particular, we are most interested in receiving as much history as possible for notified claims, so please go back as far as you reliably can.</t>
  </si>
  <si>
    <r>
      <t xml:space="preserve">6. Only direct employers’ liability claims should be included (i.e. no reinsurance claims) and all monetary amounts should be </t>
    </r>
    <r>
      <rPr>
        <b/>
        <sz val="10"/>
        <rFont val="Arial"/>
        <family val="2"/>
      </rPr>
      <t>your own company share only</t>
    </r>
    <r>
      <rPr>
        <sz val="10"/>
        <rFont val="Arial"/>
        <family val="2"/>
      </rPr>
      <t xml:space="preserve"> (i.e. exclude amounts covered by other insurers).</t>
    </r>
  </si>
  <si>
    <t>Check Total Settled = Settled at Cost + Settled at Nil</t>
  </si>
  <si>
    <t>Check Total Notified = Settled (Cost + Nil) + Open</t>
  </si>
  <si>
    <t>Please check that the Total Number Settled = Number Settled for Non-Nil + Number Settled for Nil.</t>
  </si>
  <si>
    <t>Note that total number of claims notified = number of claims settled for non-nil by notification year + number of claims settled for nil by notification year + number of open claims by notification year</t>
  </si>
  <si>
    <t>Total Number of Claims Notified (1)</t>
  </si>
  <si>
    <t>(1) Please provide the total number of claims (nil and non-nil) notified to your company for each notification year.</t>
  </si>
  <si>
    <t>Number claims settled for non-nil by Notification Year (2)</t>
  </si>
  <si>
    <t>(4) Please provide the number of claims that remain open as at the date of data extraction.</t>
  </si>
  <si>
    <t>Number of claims settled for nil by Notification Year (3)</t>
  </si>
  <si>
    <t>Number of Open Claims by Notification Year  (4)</t>
  </si>
  <si>
    <t>Paid Amount by Notification Year (5)</t>
  </si>
  <si>
    <t>Incurred Amount by Notification Year (6)</t>
  </si>
  <si>
    <t>Notification Year + 0</t>
  </si>
  <si>
    <t>Notification Year + 1</t>
  </si>
  <si>
    <t>Notification Year + 2</t>
  </si>
  <si>
    <t>Notification Year + 4</t>
  </si>
  <si>
    <t>Notification Year + 6</t>
  </si>
  <si>
    <t>Notification Year + 8</t>
  </si>
  <si>
    <t>Notification Year + 3</t>
  </si>
  <si>
    <t>Notification Year + 5</t>
  </si>
  <si>
    <t>Notification Year + 7</t>
  </si>
  <si>
    <t>Notification Year + 9</t>
  </si>
  <si>
    <t>Check Total = tab 1) number of claims settled for nil</t>
  </si>
  <si>
    <t>Check Total = tab 1) number of claims settled for non-nil</t>
  </si>
  <si>
    <t>This tab looks at the settlement pattern of claims, split into nil claims and non-nil claims.</t>
  </si>
  <si>
    <t>Please enter the number of claims on an incremental basis.</t>
  </si>
  <si>
    <t>The total number of claims should be consistent with the data on tab 1)</t>
  </si>
  <si>
    <t>Q1</t>
  </si>
  <si>
    <t>Q2</t>
  </si>
  <si>
    <t>Q3</t>
  </si>
  <si>
    <t>Q4</t>
  </si>
  <si>
    <t>Notification Year + 10</t>
  </si>
  <si>
    <r>
      <t xml:space="preserve">Incremental number of claims settled for </t>
    </r>
    <r>
      <rPr>
        <b/>
        <u/>
        <sz val="14"/>
        <rFont val="Arial"/>
        <family val="2"/>
      </rPr>
      <t>nil</t>
    </r>
    <r>
      <rPr>
        <b/>
        <sz val="14"/>
        <rFont val="Arial"/>
        <family val="2"/>
      </rPr>
      <t>, by development year</t>
    </r>
  </si>
  <si>
    <r>
      <t xml:space="preserve">Incremental number of claims settled for </t>
    </r>
    <r>
      <rPr>
        <b/>
        <u/>
        <sz val="14"/>
        <rFont val="Arial"/>
        <family val="2"/>
      </rPr>
      <t>non-nil</t>
    </r>
    <r>
      <rPr>
        <b/>
        <sz val="14"/>
        <rFont val="Arial"/>
        <family val="2"/>
      </rPr>
      <t>, by development year</t>
    </r>
  </si>
  <si>
    <t>Complete the triangles on a best efforts basis.  If you can not provide quarterly development, please enter yearly development, for example by completing the Q4 columns only.</t>
  </si>
  <si>
    <t>7. Many thanks for your participation!</t>
  </si>
  <si>
    <t>Total Number of Claims Notified</t>
  </si>
  <si>
    <t>Please provide the total number of claims (nil and non-nil) notified to your company for each notification month.</t>
  </si>
  <si>
    <r>
      <t>4. Please indicate for each notification or settlement year in sheets 1) and 2) whether you believe the data entered to be "</t>
    </r>
    <r>
      <rPr>
        <b/>
        <sz val="10"/>
        <rFont val="Arial"/>
        <family val="2"/>
      </rPr>
      <t>reliable and consistent"</t>
    </r>
    <r>
      <rPr>
        <sz val="10"/>
        <rFont val="Arial"/>
        <family val="2"/>
      </rPr>
      <t>.  Clearly this is a fairly subjective question.  For instance you may believe that data for notification years before, say,  2000 is partially incomplete, based on a different data source or processes, and therefore subject to greater uncertainty or reduced credibility, and therefore can not be compared to years post 1999.  In this case you would enter 'Y' in years from 2000-2015 only.</t>
    </r>
  </si>
  <si>
    <t>As with the "1) Notifcation Year" and "2) Settlement Year" tabs, the definition of a "nil" claim is a claim which has been closed with no damages paid to the claimant and no legal costs paid to the claimant's solicitor.</t>
  </si>
  <si>
    <t>If payment information split between damages, claimant solicitor costs, and own costs is not available, you may deem it necessary to apply a proxy, such as claims where paids total less than £X are "nil" claims.</t>
  </si>
  <si>
    <r>
      <t xml:space="preserve">(2) Please provide the number of claims notified to your company </t>
    </r>
    <r>
      <rPr>
        <b/>
        <i/>
        <sz val="10"/>
        <rFont val="Arial"/>
        <family val="2"/>
      </rPr>
      <t>and settled</t>
    </r>
    <r>
      <rPr>
        <i/>
        <sz val="10"/>
        <rFont val="Arial"/>
        <family val="2"/>
      </rPr>
      <t xml:space="preserve"> at </t>
    </r>
    <r>
      <rPr>
        <b/>
        <i/>
        <sz val="10"/>
        <rFont val="Arial"/>
        <family val="2"/>
      </rPr>
      <t>some cost (other than the insured's own costs)</t>
    </r>
    <r>
      <rPr>
        <i/>
        <sz val="10"/>
        <rFont val="Arial"/>
        <family val="2"/>
      </rPr>
      <t xml:space="preserve"> for each notification year.</t>
    </r>
  </si>
  <si>
    <t>The definition of a "nil" claim is a claim which has been closed with no damages paid to the claimant and no legal costs paid to the claimant's solicitor.</t>
  </si>
  <si>
    <r>
      <t xml:space="preserve">(2) Please provide the number of claims notified to your company </t>
    </r>
    <r>
      <rPr>
        <b/>
        <i/>
        <sz val="10"/>
        <rFont val="Arial"/>
        <family val="2"/>
      </rPr>
      <t>and settled</t>
    </r>
    <r>
      <rPr>
        <i/>
        <sz val="10"/>
        <rFont val="Arial"/>
        <family val="2"/>
      </rPr>
      <t xml:space="preserve"> at </t>
    </r>
    <r>
      <rPr>
        <b/>
        <i/>
        <sz val="10"/>
        <rFont val="Arial"/>
        <family val="2"/>
      </rPr>
      <t>some cost (other than the insured's own costs)</t>
    </r>
    <r>
      <rPr>
        <i/>
        <sz val="10"/>
        <rFont val="Arial"/>
        <family val="2"/>
      </rPr>
      <t xml:space="preserve"> for each settlement year.</t>
    </r>
  </si>
  <si>
    <t>(4) Please provide the total gross paid amount in respect of indemnity and costs (both own and third-party) on all settled claims for each settlement year.</t>
  </si>
  <si>
    <t>Paid on Settlement (4)</t>
  </si>
  <si>
    <t>Number of Claims Settled for Nil (3)</t>
  </si>
  <si>
    <t>Number of Claims Settled for Non-Nil (2)</t>
  </si>
  <si>
    <t>(1) Please provide the total number of claims (nil and non-nil) settled by your company for each settlement year.</t>
  </si>
  <si>
    <t>"Nil" claims should however include closed claims where the only amounts paid relate to the insured's own costs (such as legal costs or claims handling costs).</t>
  </si>
  <si>
    <t>Total Number of Claims Settled (1)</t>
  </si>
  <si>
    <r>
      <t xml:space="preserve">(3) Please provide the number of claims notified to your company </t>
    </r>
    <r>
      <rPr>
        <b/>
        <i/>
        <sz val="10"/>
        <rFont val="Arial"/>
        <family val="2"/>
      </rPr>
      <t xml:space="preserve">and settled </t>
    </r>
    <r>
      <rPr>
        <i/>
        <sz val="10"/>
        <rFont val="Arial"/>
        <family val="2"/>
      </rPr>
      <t xml:space="preserve">at </t>
    </r>
    <r>
      <rPr>
        <b/>
        <i/>
        <sz val="10"/>
        <rFont val="Arial"/>
        <family val="2"/>
      </rPr>
      <t>nil-cost (other than the insured's own costs)</t>
    </r>
    <r>
      <rPr>
        <i/>
        <sz val="10"/>
        <rFont val="Arial"/>
        <family val="2"/>
      </rPr>
      <t xml:space="preserve"> for each notification year.</t>
    </r>
  </si>
  <si>
    <r>
      <t xml:space="preserve">(3) Please provide the number of claims notified to your company </t>
    </r>
    <r>
      <rPr>
        <b/>
        <i/>
        <sz val="10"/>
        <rFont val="Arial"/>
        <family val="2"/>
      </rPr>
      <t xml:space="preserve">and settled </t>
    </r>
    <r>
      <rPr>
        <i/>
        <sz val="10"/>
        <rFont val="Arial"/>
        <family val="2"/>
      </rPr>
      <t xml:space="preserve">at </t>
    </r>
    <r>
      <rPr>
        <b/>
        <i/>
        <sz val="10"/>
        <rFont val="Arial"/>
        <family val="2"/>
      </rPr>
      <t>nil-cost (other than the insured's own costs)</t>
    </r>
    <r>
      <rPr>
        <i/>
        <sz val="10"/>
        <rFont val="Arial"/>
        <family val="2"/>
      </rPr>
      <t xml:space="preserve"> for each settlement year.</t>
    </r>
  </si>
  <si>
    <t>(5) Please provide the total paid amount to date in respect of indemnity and costs (both own and third-party) on all notified claims (open or settled) for each notification year.</t>
  </si>
  <si>
    <t>(6) Please provide the total gross incurred amount (paid + outstandings) in respect of indemnity and costs (both own and third-party) on all notified claims (open or settled) for each notification year.</t>
  </si>
  <si>
    <t>UK Deafness Working Party 2016Q4 - Summary Data Template</t>
  </si>
  <si>
    <r>
      <t xml:space="preserve">2. Ideally all figures should be extracted at </t>
    </r>
    <r>
      <rPr>
        <b/>
        <sz val="10"/>
        <rFont val="Arial"/>
        <family val="2"/>
      </rPr>
      <t>31 December 2016</t>
    </r>
    <r>
      <rPr>
        <sz val="10"/>
        <rFont val="Arial"/>
        <family val="2"/>
      </rPr>
      <t>.  However if this is not possible please clearly indicate the extraction date.</t>
    </r>
  </si>
  <si>
    <t>3. Each sheet gives more detail on exactly what data we are collecting, but if you are unsure on any of the definitions, please contact Philip Jacob of the UK Deafness Working Party via philip.jacob@gad.gov.uk who can help clarify what data is required.</t>
  </si>
  <si>
    <r>
      <t xml:space="preserve">5. Please return completed form by e-mail to Sharon Cumberbatch at the Institute and Faculty of Actuaries using Sharon.Cumberbatch@actuaries.org.uk by </t>
    </r>
    <r>
      <rPr>
        <b/>
        <sz val="10"/>
        <rFont val="Arial"/>
        <family val="2"/>
      </rPr>
      <t>28 February 2017</t>
    </r>
    <r>
      <rPr>
        <sz val="10"/>
        <rFont val="Arial"/>
        <family val="2"/>
      </rPr>
      <t>.  Sharon will be responsible for collating the responses to provide only a summary back to the Working Party for analysis. All submissions will therefore be completely anonymous.</t>
    </r>
  </si>
  <si>
    <t>Notification Year + 11</t>
  </si>
  <si>
    <t>Entities supplying data</t>
  </si>
  <si>
    <t>Reliable and consistent? (Y)</t>
  </si>
  <si>
    <t>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</si>
</sst>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mmm\-yyyy"/>
  </numFmts>
  <fonts count="18" x14ac:knownFonts="1">
    <font>
      <sz val="10"/>
      <name val="Arial"/>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10"/>
      <name val="Arial"/>
      <family val="2"/>
    </font>
    <font>
      <sz val="10"/>
      <name val="Arial"/>
      <family val="2"/>
    </font>
    <font>
      <b/>
      <sz val="14"/>
      <name val="Arial"/>
      <family val="2"/>
    </font>
    <font>
      <u/>
      <sz val="10"/>
      <color theme="10"/>
      <name val="Arial"/>
      <family val="2"/>
    </font>
    <font>
      <sz val="14"/>
      <name val="Arial"/>
      <family val="2"/>
    </font>
    <font>
      <u/>
      <sz val="14"/>
      <name val="Arial"/>
      <family val="2"/>
    </font>
    <font>
      <b/>
      <u/>
      <sz val="14"/>
      <name val="Arial"/>
      <family val="2"/>
    </font>
    <font>
      <i/>
      <sz val="14"/>
      <name val="Arial"/>
      <family val="2"/>
    </font>
    <font>
      <sz val="10"/>
      <name val="Arial"/>
      <family val="2"/>
    </font>
    <font>
      <b/>
      <i/>
      <sz val="14"/>
      <name val="Arial"/>
      <family val="2"/>
    </font>
    <font>
      <b/>
      <sz val="10"/>
      <color rgb="FFFF0000"/>
      <name val="Arial"/>
      <family val="2"/>
    </font>
  </fonts>
  <fills count="4">
    <fill>
      <patternFill patternType="none"/>
    </fill>
    <fill>
      <patternFill patternType="gray125"/>
    </fill>
    <fill>
      <patternFill patternType="solid">
        <fgColor indexed="1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0" fillId="0" borderId="0" applyNumberFormat="0" applyFill="0" applyBorder="0" applyAlignment="0" applyProtection="0"/>
    <xf numFmtId="43" fontId="15" fillId="0" borderId="0" applyFont="0" applyFill="0" applyBorder="0" applyAlignment="0" applyProtection="0"/>
  </cellStyleXfs>
  <cellXfs count="70">
    <xf numFmtId="0" fontId="0" fillId="0" borderId="0" xfId="0"/>
    <xf numFmtId="0" fontId="0" fillId="0" borderId="1" xfId="0" applyBorder="1" applyAlignment="1">
      <alignment horizontal="center" vertical="center" wrapText="1"/>
    </xf>
    <xf numFmtId="0" fontId="0" fillId="0" borderId="2" xfId="0" applyBorder="1" applyAlignment="1">
      <alignment horizontal="left"/>
    </xf>
    <xf numFmtId="0" fontId="0" fillId="0" borderId="3" xfId="0" applyBorder="1" applyAlignment="1">
      <alignment horizontal="left"/>
    </xf>
    <xf numFmtId="0" fontId="4" fillId="0" borderId="0" xfId="0" applyFont="1"/>
    <xf numFmtId="0" fontId="0" fillId="0" borderId="0" xfId="0" applyAlignment="1">
      <alignment horizontal="left" vertical="center" wrapText="1"/>
    </xf>
    <xf numFmtId="0" fontId="2" fillId="0" borderId="0" xfId="0" applyFont="1" applyAlignment="1">
      <alignment horizontal="left" vertical="center" wrapText="1"/>
    </xf>
    <xf numFmtId="0" fontId="5" fillId="0" borderId="0" xfId="0" applyFont="1"/>
    <xf numFmtId="0" fontId="0" fillId="0" borderId="1" xfId="0" applyBorder="1"/>
    <xf numFmtId="164" fontId="2" fillId="0" borderId="1" xfId="1" applyNumberFormat="1" applyFont="1" applyBorder="1"/>
    <xf numFmtId="14" fontId="0" fillId="2" borderId="1" xfId="0" applyNumberFormat="1" applyFill="1" applyBorder="1"/>
    <xf numFmtId="164" fontId="8" fillId="2" borderId="2" xfId="1" applyNumberFormat="1" applyFont="1" applyFill="1" applyBorder="1"/>
    <xf numFmtId="0" fontId="4" fillId="0" borderId="4" xfId="0" applyFont="1" applyBorder="1"/>
    <xf numFmtId="0" fontId="7" fillId="0" borderId="0" xfId="0" applyFont="1" applyAlignment="1">
      <alignment horizontal="left" vertical="center" wrapText="1"/>
    </xf>
    <xf numFmtId="43" fontId="0" fillId="0" borderId="0" xfId="0" applyNumberFormat="1"/>
    <xf numFmtId="0" fontId="9" fillId="0" borderId="0" xfId="0" applyFont="1"/>
    <xf numFmtId="0" fontId="4" fillId="0" borderId="0" xfId="0" applyFont="1" applyFill="1" applyBorder="1"/>
    <xf numFmtId="164" fontId="0" fillId="0" borderId="0" xfId="0" applyNumberFormat="1"/>
    <xf numFmtId="0" fontId="10" fillId="0" borderId="0" xfId="2"/>
    <xf numFmtId="0" fontId="7" fillId="0" borderId="0" xfId="0" applyFont="1"/>
    <xf numFmtId="0" fontId="0" fillId="0" borderId="2" xfId="0" applyBorder="1"/>
    <xf numFmtId="0" fontId="0" fillId="0" borderId="3" xfId="0" applyBorder="1"/>
    <xf numFmtId="0" fontId="7" fillId="0" borderId="1" xfId="0" applyFont="1" applyFill="1" applyBorder="1" applyAlignment="1">
      <alignment horizontal="center" vertical="center" wrapText="1"/>
    </xf>
    <xf numFmtId="0" fontId="0" fillId="0" borderId="6" xfId="0" applyBorder="1"/>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Fill="1" applyBorder="1"/>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Border="1"/>
    <xf numFmtId="0" fontId="11" fillId="0" borderId="0" xfId="0" applyFont="1" applyAlignment="1">
      <alignment horizontal="left" indent="13"/>
    </xf>
    <xf numFmtId="0" fontId="1" fillId="0" borderId="1" xfId="0" applyFont="1" applyFill="1" applyBorder="1" applyAlignment="1">
      <alignment horizontal="center" vertical="center" wrapText="1"/>
    </xf>
    <xf numFmtId="164" fontId="7" fillId="3" borderId="2" xfId="1" applyNumberFormat="1" applyFont="1" applyFill="1" applyBorder="1"/>
    <xf numFmtId="0" fontId="1" fillId="0" borderId="2" xfId="0" applyFont="1" applyFill="1" applyBorder="1" applyAlignment="1">
      <alignment horizontal="center" vertical="center" wrapText="1"/>
    </xf>
    <xf numFmtId="0" fontId="11" fillId="0" borderId="0" xfId="0" applyFont="1" applyAlignment="1">
      <alignment horizontal="left"/>
    </xf>
    <xf numFmtId="0" fontId="9" fillId="0" borderId="0" xfId="0" applyFont="1" applyAlignment="1">
      <alignment horizontal="left"/>
    </xf>
    <xf numFmtId="0" fontId="12" fillId="0" borderId="0" xfId="0" applyFont="1"/>
    <xf numFmtId="0" fontId="14" fillId="0" borderId="0" xfId="0" applyFont="1"/>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64" fontId="7" fillId="3" borderId="16" xfId="1" applyNumberFormat="1" applyFont="1" applyFill="1" applyBorder="1"/>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164" fontId="7" fillId="3" borderId="14" xfId="1" applyNumberFormat="1" applyFont="1" applyFill="1" applyBorder="1"/>
    <xf numFmtId="164" fontId="7" fillId="3" borderId="18" xfId="1" applyNumberFormat="1" applyFont="1" applyFill="1" applyBorder="1"/>
    <xf numFmtId="164" fontId="7" fillId="3" borderId="19" xfId="1" applyNumberFormat="1" applyFont="1" applyFill="1" applyBorder="1"/>
    <xf numFmtId="164" fontId="7" fillId="3" borderId="7" xfId="1" applyNumberFormat="1" applyFont="1" applyFill="1" applyBorder="1"/>
    <xf numFmtId="164" fontId="7" fillId="3" borderId="21" xfId="1" applyNumberFormat="1" applyFont="1" applyFill="1" applyBorder="1"/>
    <xf numFmtId="164" fontId="7" fillId="3" borderId="20" xfId="1" applyNumberFormat="1" applyFont="1" applyFill="1" applyBorder="1"/>
    <xf numFmtId="14" fontId="1" fillId="2" borderId="1" xfId="0" applyNumberFormat="1" applyFont="1" applyFill="1" applyBorder="1"/>
    <xf numFmtId="165" fontId="0" fillId="0" borderId="2" xfId="0" applyNumberFormat="1" applyBorder="1" applyAlignment="1">
      <alignment horizontal="center"/>
    </xf>
    <xf numFmtId="165" fontId="0" fillId="0" borderId="3" xfId="0" applyNumberFormat="1" applyBorder="1" applyAlignment="1">
      <alignment horizontal="center"/>
    </xf>
    <xf numFmtId="0" fontId="1" fillId="0" borderId="0" xfId="0" applyFont="1" applyAlignment="1">
      <alignment horizontal="left" vertical="center" wrapText="1"/>
    </xf>
    <xf numFmtId="0" fontId="6" fillId="0" borderId="0" xfId="0" applyFont="1"/>
    <xf numFmtId="0" fontId="16" fillId="0" borderId="0" xfId="0" applyFont="1"/>
    <xf numFmtId="0" fontId="0" fillId="0" borderId="13" xfId="0" applyBorder="1" applyAlignment="1">
      <alignment horizontal="center"/>
    </xf>
    <xf numFmtId="0" fontId="0" fillId="0" borderId="15" xfId="0" applyBorder="1" applyAlignment="1">
      <alignment horizontal="center"/>
    </xf>
    <xf numFmtId="164" fontId="1" fillId="2" borderId="2" xfId="1" applyNumberFormat="1" applyFont="1" applyFill="1" applyBorder="1"/>
    <xf numFmtId="0" fontId="17" fillId="0" borderId="0" xfId="0" applyFont="1"/>
    <xf numFmtId="164" fontId="2" fillId="0" borderId="0" xfId="1" applyNumberFormat="1" applyFont="1" applyBorder="1"/>
    <xf numFmtId="164" fontId="8" fillId="2" borderId="0" xfId="1" applyNumberFormat="1" applyFont="1" applyFill="1" applyBorder="1"/>
    <xf numFmtId="164" fontId="0" fillId="0" borderId="7" xfId="0" applyNumberFormat="1" applyBorder="1"/>
    <xf numFmtId="164" fontId="0" fillId="0" borderId="2" xfId="0" applyNumberFormat="1" applyBorder="1"/>
    <xf numFmtId="0" fontId="1"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9" xfId="0" applyFont="1" applyBorder="1" applyAlignment="1">
      <alignment horizontal="center" vertical="center" wrapText="1"/>
    </xf>
  </cellXfs>
  <cellStyles count="4">
    <cellStyle name="Comma" xfId="1" builtinId="3"/>
    <cellStyle name="Comma 2" xfId="3"/>
    <cellStyle name="Hyperlink" xfId="2" builtinId="8"/>
    <cellStyle name="Normal" xfId="0" builtinId="0"/>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B16"/>
  <sheetViews>
    <sheetView showGridLines="0" showRowColHeaders="0" zoomScale="90" zoomScaleNormal="90" workbookViewId="0">
      <selection activeCell="B18" sqref="B18"/>
    </sheetView>
  </sheetViews>
  <sheetFormatPr defaultRowHeight="12.75" x14ac:dyDescent="0.2"/>
  <cols>
    <col min="1" max="1" width="4.7109375" customWidth="1"/>
    <col min="2" max="2" width="137.7109375" customWidth="1"/>
    <col min="3" max="3" width="66.42578125" customWidth="1"/>
  </cols>
  <sheetData>
    <row r="2" spans="2:2" ht="18" x14ac:dyDescent="0.25">
      <c r="B2" s="15" t="s">
        <v>63</v>
      </c>
    </row>
    <row r="4" spans="2:2" ht="38.25" x14ac:dyDescent="0.2">
      <c r="B4" s="5" t="s">
        <v>6</v>
      </c>
    </row>
    <row r="5" spans="2:2" x14ac:dyDescent="0.2">
      <c r="B5" s="5"/>
    </row>
    <row r="6" spans="2:2" x14ac:dyDescent="0.2">
      <c r="B6" s="55" t="s">
        <v>64</v>
      </c>
    </row>
    <row r="8" spans="2:2" ht="25.5" x14ac:dyDescent="0.2">
      <c r="B8" s="55" t="s">
        <v>65</v>
      </c>
    </row>
    <row r="9" spans="2:2" x14ac:dyDescent="0.2">
      <c r="B9" s="5"/>
    </row>
    <row r="10" spans="2:2" ht="51" x14ac:dyDescent="0.2">
      <c r="B10" s="55" t="s">
        <v>46</v>
      </c>
    </row>
    <row r="11" spans="2:2" x14ac:dyDescent="0.2">
      <c r="B11" t="s">
        <v>5</v>
      </c>
    </row>
    <row r="12" spans="2:2" ht="38.25" x14ac:dyDescent="0.2">
      <c r="B12" s="55" t="s">
        <v>66</v>
      </c>
    </row>
    <row r="14" spans="2:2" ht="25.5" x14ac:dyDescent="0.2">
      <c r="B14" s="13" t="s">
        <v>7</v>
      </c>
    </row>
    <row r="16" spans="2:2" x14ac:dyDescent="0.2">
      <c r="B16" s="6" t="s">
        <v>43</v>
      </c>
    </row>
  </sheetData>
  <phoneticPr fontId="3" type="noConversion"/>
  <pageMargins left="0.75" right="0.75" top="1" bottom="1" header="0.5" footer="0.5"/>
  <pageSetup paperSize="9" scale="97" orientation="landscape" r:id="rId1"/>
  <headerFooter alignWithMargins="0">
    <oddHeader xml:space="preserve">&amp;L </oddHeader>
    <oddFooter xml:space="preserve">&amp;L&amp;F, &amp;A&amp;R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9"/>
  <sheetViews>
    <sheetView showGridLines="0" tabSelected="1" zoomScale="85" zoomScaleNormal="85" workbookViewId="0">
      <selection activeCell="E2" sqref="E2"/>
    </sheetView>
  </sheetViews>
  <sheetFormatPr defaultColWidth="10.7109375" defaultRowHeight="12.75" x14ac:dyDescent="0.2"/>
  <cols>
    <col min="1" max="1" width="3.7109375" customWidth="1"/>
    <col min="2" max="10" width="16.7109375" customWidth="1"/>
    <col min="11" max="11" width="14.85546875" customWidth="1"/>
  </cols>
  <sheetData>
    <row r="1" spans="2:11" x14ac:dyDescent="0.2">
      <c r="B1" s="18"/>
      <c r="C1" s="19"/>
    </row>
    <row r="2" spans="2:11" x14ac:dyDescent="0.2">
      <c r="B2" s="8" t="s">
        <v>3</v>
      </c>
      <c r="C2" s="10">
        <v>42735</v>
      </c>
    </row>
    <row r="4" spans="2:11" ht="61.5" customHeight="1" x14ac:dyDescent="0.2">
      <c r="B4" s="1" t="s">
        <v>0</v>
      </c>
      <c r="C4" s="25" t="s">
        <v>12</v>
      </c>
      <c r="D4" s="24" t="s">
        <v>14</v>
      </c>
      <c r="E4" s="24" t="s">
        <v>16</v>
      </c>
      <c r="F4" s="24" t="s">
        <v>17</v>
      </c>
      <c r="G4" s="24" t="s">
        <v>18</v>
      </c>
      <c r="H4" s="25" t="s">
        <v>19</v>
      </c>
      <c r="I4" s="29" t="s">
        <v>68</v>
      </c>
      <c r="J4" s="29" t="s">
        <v>69</v>
      </c>
      <c r="K4" s="22" t="s">
        <v>9</v>
      </c>
    </row>
    <row r="5" spans="2:11" ht="12.75" customHeight="1" x14ac:dyDescent="0.2">
      <c r="B5" s="2">
        <v>1980</v>
      </c>
      <c r="C5" s="11">
        <v>599</v>
      </c>
      <c r="D5" s="11">
        <v>438</v>
      </c>
      <c r="E5" s="11">
        <v>161</v>
      </c>
      <c r="F5" s="11">
        <v>0</v>
      </c>
      <c r="G5" s="11">
        <v>605872.5900000002</v>
      </c>
      <c r="H5" s="11">
        <v>605872.5900000002</v>
      </c>
      <c r="I5" s="60">
        <v>2</v>
      </c>
      <c r="J5" s="60">
        <v>2</v>
      </c>
      <c r="K5" s="23" t="b">
        <f>C5=SUM(D5:F5)</f>
        <v>1</v>
      </c>
    </row>
    <row r="6" spans="2:11" ht="12.75" customHeight="1" x14ac:dyDescent="0.2">
      <c r="B6" s="2">
        <v>1981</v>
      </c>
      <c r="C6" s="11">
        <v>994</v>
      </c>
      <c r="D6" s="11">
        <v>767</v>
      </c>
      <c r="E6" s="11">
        <v>227</v>
      </c>
      <c r="F6" s="11">
        <v>0</v>
      </c>
      <c r="G6" s="11">
        <v>1040909.6400000004</v>
      </c>
      <c r="H6" s="11">
        <v>1040909.6400000004</v>
      </c>
      <c r="I6" s="60">
        <v>2</v>
      </c>
      <c r="J6" s="60">
        <v>2</v>
      </c>
      <c r="K6" s="20" t="b">
        <f t="shared" ref="K6:K40" si="0">C6=SUM(D6:F6)</f>
        <v>1</v>
      </c>
    </row>
    <row r="7" spans="2:11" ht="12.75" customHeight="1" x14ac:dyDescent="0.2">
      <c r="B7" s="2">
        <v>1982</v>
      </c>
      <c r="C7" s="11">
        <v>1342</v>
      </c>
      <c r="D7" s="11">
        <v>912</v>
      </c>
      <c r="E7" s="11">
        <v>430</v>
      </c>
      <c r="F7" s="11">
        <v>0</v>
      </c>
      <c r="G7" s="11">
        <v>1446792.7999999991</v>
      </c>
      <c r="H7" s="11">
        <v>1446792.7999999991</v>
      </c>
      <c r="I7" s="60">
        <v>2</v>
      </c>
      <c r="J7" s="60">
        <v>2</v>
      </c>
      <c r="K7" s="20" t="b">
        <f t="shared" si="0"/>
        <v>1</v>
      </c>
    </row>
    <row r="8" spans="2:11" ht="12.75" customHeight="1" x14ac:dyDescent="0.2">
      <c r="B8" s="2">
        <v>1983</v>
      </c>
      <c r="C8" s="11">
        <v>1647</v>
      </c>
      <c r="D8" s="11">
        <v>1202</v>
      </c>
      <c r="E8" s="11">
        <v>445</v>
      </c>
      <c r="F8" s="11">
        <v>0</v>
      </c>
      <c r="G8" s="11">
        <v>1655091.3300000005</v>
      </c>
      <c r="H8" s="11">
        <v>1655091.3300000005</v>
      </c>
      <c r="I8" s="60">
        <v>4</v>
      </c>
      <c r="J8" s="60">
        <v>2</v>
      </c>
      <c r="K8" s="20" t="b">
        <f t="shared" si="0"/>
        <v>1</v>
      </c>
    </row>
    <row r="9" spans="2:11" ht="12.75" customHeight="1" x14ac:dyDescent="0.2">
      <c r="B9" s="2">
        <v>1984</v>
      </c>
      <c r="C9" s="11">
        <v>2737</v>
      </c>
      <c r="D9" s="11">
        <v>1924</v>
      </c>
      <c r="E9" s="11">
        <v>813</v>
      </c>
      <c r="F9" s="11">
        <v>0</v>
      </c>
      <c r="G9" s="11">
        <v>2265441.7300000014</v>
      </c>
      <c r="H9" s="11">
        <v>2265441.7300000014</v>
      </c>
      <c r="I9" s="60">
        <v>4</v>
      </c>
      <c r="J9" s="60">
        <v>2</v>
      </c>
      <c r="K9" s="20" t="b">
        <f t="shared" si="0"/>
        <v>1</v>
      </c>
    </row>
    <row r="10" spans="2:11" ht="12.75" customHeight="1" x14ac:dyDescent="0.2">
      <c r="B10" s="2">
        <v>1985</v>
      </c>
      <c r="C10" s="11">
        <v>3415</v>
      </c>
      <c r="D10" s="11">
        <v>2399</v>
      </c>
      <c r="E10" s="11">
        <v>1016</v>
      </c>
      <c r="F10" s="11">
        <v>0</v>
      </c>
      <c r="G10" s="11">
        <v>2981980.7299999991</v>
      </c>
      <c r="H10" s="11">
        <v>2981980.7299999991</v>
      </c>
      <c r="I10" s="60">
        <v>4</v>
      </c>
      <c r="J10" s="60">
        <v>2</v>
      </c>
      <c r="K10" s="20" t="b">
        <f t="shared" si="0"/>
        <v>1</v>
      </c>
    </row>
    <row r="11" spans="2:11" ht="12.75" customHeight="1" x14ac:dyDescent="0.2">
      <c r="B11" s="2">
        <v>1986</v>
      </c>
      <c r="C11" s="11">
        <v>6083</v>
      </c>
      <c r="D11" s="11">
        <v>4253</v>
      </c>
      <c r="E11" s="11">
        <v>1830</v>
      </c>
      <c r="F11" s="11">
        <v>0</v>
      </c>
      <c r="G11" s="11">
        <v>5130744.8985234946</v>
      </c>
      <c r="H11" s="11">
        <v>5130744.8985234946</v>
      </c>
      <c r="I11" s="60">
        <v>5</v>
      </c>
      <c r="J11" s="60">
        <v>2</v>
      </c>
      <c r="K11" s="20" t="b">
        <f t="shared" si="0"/>
        <v>1</v>
      </c>
    </row>
    <row r="12" spans="2:11" ht="12.75" customHeight="1" x14ac:dyDescent="0.2">
      <c r="B12" s="2">
        <v>1987</v>
      </c>
      <c r="C12" s="11">
        <v>11621</v>
      </c>
      <c r="D12" s="11">
        <v>7813</v>
      </c>
      <c r="E12" s="11">
        <v>3808</v>
      </c>
      <c r="F12" s="11">
        <v>0</v>
      </c>
      <c r="G12" s="11">
        <v>7432094.5400000131</v>
      </c>
      <c r="H12" s="11">
        <v>7432094.5400000131</v>
      </c>
      <c r="I12" s="60">
        <v>5</v>
      </c>
      <c r="J12" s="60">
        <v>3</v>
      </c>
      <c r="K12" s="20" t="b">
        <f t="shared" si="0"/>
        <v>1</v>
      </c>
    </row>
    <row r="13" spans="2:11" ht="12.75" customHeight="1" x14ac:dyDescent="0.2">
      <c r="B13" s="2">
        <v>1988</v>
      </c>
      <c r="C13" s="11">
        <v>16256</v>
      </c>
      <c r="D13" s="11">
        <v>10040</v>
      </c>
      <c r="E13" s="11">
        <v>6216</v>
      </c>
      <c r="F13" s="11">
        <v>0</v>
      </c>
      <c r="G13" s="11">
        <v>8711151.4199999962</v>
      </c>
      <c r="H13" s="11">
        <v>8711151.4199999962</v>
      </c>
      <c r="I13" s="60">
        <v>5</v>
      </c>
      <c r="J13" s="60">
        <v>3</v>
      </c>
      <c r="K13" s="20" t="b">
        <f t="shared" si="0"/>
        <v>1</v>
      </c>
    </row>
    <row r="14" spans="2:11" ht="12.75" customHeight="1" x14ac:dyDescent="0.2">
      <c r="B14" s="2">
        <v>1989</v>
      </c>
      <c r="C14" s="11">
        <v>19957</v>
      </c>
      <c r="D14" s="11">
        <v>12457</v>
      </c>
      <c r="E14" s="11">
        <v>7500</v>
      </c>
      <c r="F14" s="11">
        <v>0</v>
      </c>
      <c r="G14" s="11">
        <v>12605891.819999956</v>
      </c>
      <c r="H14" s="11">
        <v>12605891.819999956</v>
      </c>
      <c r="I14" s="60">
        <v>5</v>
      </c>
      <c r="J14" s="60">
        <v>3</v>
      </c>
      <c r="K14" s="20" t="b">
        <f t="shared" si="0"/>
        <v>1</v>
      </c>
    </row>
    <row r="15" spans="2:11" ht="12.75" customHeight="1" x14ac:dyDescent="0.2">
      <c r="B15" s="2">
        <v>1990</v>
      </c>
      <c r="C15" s="11">
        <v>20266</v>
      </c>
      <c r="D15" s="11">
        <v>12048</v>
      </c>
      <c r="E15" s="11">
        <v>8218</v>
      </c>
      <c r="F15" s="11">
        <v>0</v>
      </c>
      <c r="G15" s="11">
        <v>13231425.030000018</v>
      </c>
      <c r="H15" s="11">
        <v>13231425.030000018</v>
      </c>
      <c r="I15" s="60">
        <v>5</v>
      </c>
      <c r="J15" s="60">
        <v>3</v>
      </c>
      <c r="K15" s="20" t="b">
        <f t="shared" si="0"/>
        <v>1</v>
      </c>
    </row>
    <row r="16" spans="2:11" ht="12.75" customHeight="1" x14ac:dyDescent="0.2">
      <c r="B16" s="2">
        <v>1991</v>
      </c>
      <c r="C16" s="11">
        <v>39475</v>
      </c>
      <c r="D16" s="11">
        <v>28833</v>
      </c>
      <c r="E16" s="11">
        <v>10642</v>
      </c>
      <c r="F16" s="11">
        <v>0</v>
      </c>
      <c r="G16" s="11">
        <v>15364407.730000054</v>
      </c>
      <c r="H16" s="11">
        <v>15364407.730000054</v>
      </c>
      <c r="I16" s="60">
        <v>5</v>
      </c>
      <c r="J16" s="60">
        <v>3</v>
      </c>
      <c r="K16" s="20" t="b">
        <f t="shared" si="0"/>
        <v>1</v>
      </c>
    </row>
    <row r="17" spans="2:11" x14ac:dyDescent="0.2">
      <c r="B17" s="2">
        <v>1992</v>
      </c>
      <c r="C17" s="11">
        <v>48360</v>
      </c>
      <c r="D17" s="11">
        <v>31940</v>
      </c>
      <c r="E17" s="11">
        <v>16420</v>
      </c>
      <c r="F17" s="11">
        <v>0</v>
      </c>
      <c r="G17" s="11">
        <v>20229931.309999913</v>
      </c>
      <c r="H17" s="11">
        <v>20229931.309999913</v>
      </c>
      <c r="I17" s="60">
        <v>5</v>
      </c>
      <c r="J17" s="60">
        <v>3</v>
      </c>
      <c r="K17" s="20" t="b">
        <f t="shared" si="0"/>
        <v>1</v>
      </c>
    </row>
    <row r="18" spans="2:11" x14ac:dyDescent="0.2">
      <c r="B18" s="2">
        <v>1993</v>
      </c>
      <c r="C18" s="11">
        <v>50191</v>
      </c>
      <c r="D18" s="11">
        <v>31098</v>
      </c>
      <c r="E18" s="11">
        <v>19092</v>
      </c>
      <c r="F18" s="11">
        <v>1</v>
      </c>
      <c r="G18" s="11">
        <v>24605367.182617374</v>
      </c>
      <c r="H18" s="11">
        <v>24764595.628741138</v>
      </c>
      <c r="I18" s="60">
        <v>5</v>
      </c>
      <c r="J18" s="60">
        <v>3</v>
      </c>
      <c r="K18" s="20" t="b">
        <f t="shared" si="0"/>
        <v>1</v>
      </c>
    </row>
    <row r="19" spans="2:11" x14ac:dyDescent="0.2">
      <c r="B19" s="2">
        <v>1994</v>
      </c>
      <c r="C19" s="11">
        <v>39395</v>
      </c>
      <c r="D19" s="11">
        <v>23817</v>
      </c>
      <c r="E19" s="11">
        <v>15553</v>
      </c>
      <c r="F19" s="11">
        <v>25</v>
      </c>
      <c r="G19" s="11">
        <v>22781237.880000032</v>
      </c>
      <c r="H19" s="11">
        <v>22888787.880000032</v>
      </c>
      <c r="I19" s="60">
        <v>5</v>
      </c>
      <c r="J19" s="60">
        <v>3</v>
      </c>
      <c r="K19" s="20" t="b">
        <f t="shared" si="0"/>
        <v>1</v>
      </c>
    </row>
    <row r="20" spans="2:11" x14ac:dyDescent="0.2">
      <c r="B20" s="2">
        <v>1995</v>
      </c>
      <c r="C20" s="11">
        <v>26398</v>
      </c>
      <c r="D20" s="11">
        <v>16249</v>
      </c>
      <c r="E20" s="11">
        <v>10117</v>
      </c>
      <c r="F20" s="11">
        <v>32</v>
      </c>
      <c r="G20" s="11">
        <v>18699518.101564825</v>
      </c>
      <c r="H20" s="11">
        <v>18792784.101564825</v>
      </c>
      <c r="I20" s="60">
        <v>5</v>
      </c>
      <c r="J20" s="60">
        <v>3</v>
      </c>
      <c r="K20" s="20" t="b">
        <f t="shared" si="0"/>
        <v>1</v>
      </c>
    </row>
    <row r="21" spans="2:11" x14ac:dyDescent="0.2">
      <c r="B21" s="2">
        <v>1996</v>
      </c>
      <c r="C21" s="11">
        <v>24937</v>
      </c>
      <c r="D21" s="11">
        <v>14953</v>
      </c>
      <c r="E21" s="11">
        <v>9940</v>
      </c>
      <c r="F21" s="11">
        <v>44</v>
      </c>
      <c r="G21" s="11">
        <v>19578171.588523574</v>
      </c>
      <c r="H21" s="11">
        <v>19706894.588523574</v>
      </c>
      <c r="I21" s="60">
        <v>6</v>
      </c>
      <c r="J21" s="60">
        <v>4</v>
      </c>
      <c r="K21" s="20" t="b">
        <f t="shared" si="0"/>
        <v>1</v>
      </c>
    </row>
    <row r="22" spans="2:11" x14ac:dyDescent="0.2">
      <c r="B22" s="2">
        <v>1997</v>
      </c>
      <c r="C22" s="11">
        <v>21063</v>
      </c>
      <c r="D22" s="11">
        <v>12400</v>
      </c>
      <c r="E22" s="11">
        <v>8621</v>
      </c>
      <c r="F22" s="11">
        <v>42</v>
      </c>
      <c r="G22" s="11">
        <v>16787492.308799028</v>
      </c>
      <c r="H22" s="11">
        <v>16787492.308799028</v>
      </c>
      <c r="I22" s="60">
        <v>6</v>
      </c>
      <c r="J22" s="60">
        <v>4</v>
      </c>
      <c r="K22" s="20" t="b">
        <f t="shared" si="0"/>
        <v>1</v>
      </c>
    </row>
    <row r="23" spans="2:11" x14ac:dyDescent="0.2">
      <c r="B23" s="2">
        <v>1998</v>
      </c>
      <c r="C23" s="11">
        <v>17593</v>
      </c>
      <c r="D23" s="11">
        <v>9282</v>
      </c>
      <c r="E23" s="11">
        <v>8267</v>
      </c>
      <c r="F23" s="11">
        <v>44</v>
      </c>
      <c r="G23" s="11">
        <v>15102005.057672255</v>
      </c>
      <c r="H23" s="11">
        <v>15102005.057672255</v>
      </c>
      <c r="I23" s="60">
        <v>6</v>
      </c>
      <c r="J23" s="60">
        <v>4</v>
      </c>
      <c r="K23" s="20" t="b">
        <f t="shared" si="0"/>
        <v>1</v>
      </c>
    </row>
    <row r="24" spans="2:11" x14ac:dyDescent="0.2">
      <c r="B24" s="2">
        <v>1999</v>
      </c>
      <c r="C24" s="11">
        <v>9856</v>
      </c>
      <c r="D24" s="11">
        <v>4846</v>
      </c>
      <c r="E24" s="11">
        <v>4974</v>
      </c>
      <c r="F24" s="11">
        <v>36</v>
      </c>
      <c r="G24" s="11">
        <v>12195808.745564736</v>
      </c>
      <c r="H24" s="11">
        <v>12199312.376411673</v>
      </c>
      <c r="I24" s="60">
        <v>6</v>
      </c>
      <c r="J24" s="60">
        <v>5</v>
      </c>
      <c r="K24" s="20" t="b">
        <f t="shared" si="0"/>
        <v>1</v>
      </c>
    </row>
    <row r="25" spans="2:11" x14ac:dyDescent="0.2">
      <c r="B25" s="2">
        <v>2000</v>
      </c>
      <c r="C25" s="11">
        <v>8166</v>
      </c>
      <c r="D25" s="11">
        <v>4133</v>
      </c>
      <c r="E25" s="11">
        <v>3995</v>
      </c>
      <c r="F25" s="11">
        <v>38</v>
      </c>
      <c r="G25" s="11">
        <v>15751186.550972721</v>
      </c>
      <c r="H25" s="11">
        <v>15734220.550540352</v>
      </c>
      <c r="I25" s="60">
        <v>6</v>
      </c>
      <c r="J25" s="60">
        <v>5</v>
      </c>
      <c r="K25" s="20" t="b">
        <f t="shared" si="0"/>
        <v>1</v>
      </c>
    </row>
    <row r="26" spans="2:11" x14ac:dyDescent="0.2">
      <c r="B26" s="2">
        <v>2001</v>
      </c>
      <c r="C26" s="11">
        <v>6582</v>
      </c>
      <c r="D26" s="11">
        <v>3301</v>
      </c>
      <c r="E26" s="11">
        <v>3225</v>
      </c>
      <c r="F26" s="11">
        <v>56</v>
      </c>
      <c r="G26" s="11">
        <v>15140139.394498434</v>
      </c>
      <c r="H26" s="11">
        <v>15111299.973592162</v>
      </c>
      <c r="I26" s="60">
        <v>6</v>
      </c>
      <c r="J26" s="60">
        <v>5</v>
      </c>
      <c r="K26" s="20" t="b">
        <f t="shared" si="0"/>
        <v>1</v>
      </c>
    </row>
    <row r="27" spans="2:11" x14ac:dyDescent="0.2">
      <c r="B27" s="2">
        <v>2002</v>
      </c>
      <c r="C27" s="11">
        <v>8081</v>
      </c>
      <c r="D27" s="11">
        <v>3981</v>
      </c>
      <c r="E27" s="11">
        <v>4063</v>
      </c>
      <c r="F27" s="11">
        <v>37</v>
      </c>
      <c r="G27" s="11">
        <v>21118164.731782604</v>
      </c>
      <c r="H27" s="11">
        <v>21130818.731782604</v>
      </c>
      <c r="I27" s="60">
        <v>6</v>
      </c>
      <c r="J27" s="60">
        <v>5</v>
      </c>
      <c r="K27" s="20" t="b">
        <f t="shared" si="0"/>
        <v>1</v>
      </c>
    </row>
    <row r="28" spans="2:11" x14ac:dyDescent="0.2">
      <c r="B28" s="2">
        <v>2003</v>
      </c>
      <c r="C28" s="11">
        <v>9471</v>
      </c>
      <c r="D28" s="11">
        <v>4541</v>
      </c>
      <c r="E28" s="11">
        <v>4870</v>
      </c>
      <c r="F28" s="11">
        <v>60</v>
      </c>
      <c r="G28" s="11">
        <v>25108743.61778187</v>
      </c>
      <c r="H28" s="11">
        <v>25130543.289881997</v>
      </c>
      <c r="I28" s="60">
        <v>6</v>
      </c>
      <c r="J28" s="60">
        <v>5</v>
      </c>
      <c r="K28" s="20" t="b">
        <f t="shared" si="0"/>
        <v>1</v>
      </c>
    </row>
    <row r="29" spans="2:11" x14ac:dyDescent="0.2">
      <c r="B29" s="2">
        <v>2004</v>
      </c>
      <c r="C29" s="11">
        <v>13114</v>
      </c>
      <c r="D29" s="11">
        <v>6566</v>
      </c>
      <c r="E29" s="11">
        <v>6464</v>
      </c>
      <c r="F29" s="11">
        <v>84</v>
      </c>
      <c r="G29" s="11">
        <v>39341134.512539849</v>
      </c>
      <c r="H29" s="11">
        <v>39329773.403422713</v>
      </c>
      <c r="I29" s="60">
        <v>6</v>
      </c>
      <c r="J29" s="60">
        <v>5</v>
      </c>
      <c r="K29" s="20" t="b">
        <f t="shared" si="0"/>
        <v>1</v>
      </c>
    </row>
    <row r="30" spans="2:11" x14ac:dyDescent="0.2">
      <c r="B30" s="2">
        <v>2005</v>
      </c>
      <c r="C30" s="11">
        <v>11359</v>
      </c>
      <c r="D30" s="11">
        <v>5666</v>
      </c>
      <c r="E30" s="11">
        <v>5609</v>
      </c>
      <c r="F30" s="11">
        <v>84</v>
      </c>
      <c r="G30" s="11">
        <v>33371866.057070758</v>
      </c>
      <c r="H30" s="11">
        <v>33382625.850011803</v>
      </c>
      <c r="I30" s="60">
        <v>6</v>
      </c>
      <c r="J30" s="60">
        <v>5</v>
      </c>
      <c r="K30" s="20" t="b">
        <f t="shared" si="0"/>
        <v>1</v>
      </c>
    </row>
    <row r="31" spans="2:11" x14ac:dyDescent="0.2">
      <c r="B31" s="2">
        <v>2006</v>
      </c>
      <c r="C31" s="11">
        <v>10042</v>
      </c>
      <c r="D31" s="11">
        <v>5184</v>
      </c>
      <c r="E31" s="11">
        <v>4813</v>
      </c>
      <c r="F31" s="11">
        <v>45</v>
      </c>
      <c r="G31" s="11">
        <v>33394664.682303607</v>
      </c>
      <c r="H31" s="11">
        <v>33602499.835615546</v>
      </c>
      <c r="I31" s="60">
        <v>6</v>
      </c>
      <c r="J31" s="60">
        <v>5</v>
      </c>
      <c r="K31" s="20" t="b">
        <f t="shared" si="0"/>
        <v>1</v>
      </c>
    </row>
    <row r="32" spans="2:11" x14ac:dyDescent="0.2">
      <c r="B32" s="2">
        <v>2007</v>
      </c>
      <c r="C32" s="11">
        <v>10113</v>
      </c>
      <c r="D32" s="11">
        <v>5287</v>
      </c>
      <c r="E32" s="11">
        <v>4748</v>
      </c>
      <c r="F32" s="11">
        <v>78</v>
      </c>
      <c r="G32" s="11">
        <v>36030884.331237212</v>
      </c>
      <c r="H32" s="11">
        <v>36124322.601237215</v>
      </c>
      <c r="I32" s="60">
        <v>6</v>
      </c>
      <c r="J32" s="60">
        <v>5</v>
      </c>
      <c r="K32" s="20" t="b">
        <f t="shared" si="0"/>
        <v>1</v>
      </c>
    </row>
    <row r="33" spans="2:11" x14ac:dyDescent="0.2">
      <c r="B33" s="2">
        <v>2008</v>
      </c>
      <c r="C33" s="11">
        <v>12866</v>
      </c>
      <c r="D33" s="11">
        <v>6851</v>
      </c>
      <c r="E33" s="11">
        <v>5891</v>
      </c>
      <c r="F33" s="11">
        <v>124</v>
      </c>
      <c r="G33" s="11">
        <v>41701675.478231691</v>
      </c>
      <c r="H33" s="11">
        <v>41947697.996912457</v>
      </c>
      <c r="I33" s="60">
        <v>6</v>
      </c>
      <c r="J33" s="60">
        <v>5</v>
      </c>
      <c r="K33" s="20" t="b">
        <f t="shared" si="0"/>
        <v>1</v>
      </c>
    </row>
    <row r="34" spans="2:11" x14ac:dyDescent="0.2">
      <c r="B34" s="2">
        <v>2009</v>
      </c>
      <c r="C34" s="11">
        <v>14684</v>
      </c>
      <c r="D34" s="11">
        <v>8035</v>
      </c>
      <c r="E34" s="11">
        <v>6474</v>
      </c>
      <c r="F34" s="11">
        <v>175</v>
      </c>
      <c r="G34" s="11">
        <v>48628951.936453462</v>
      </c>
      <c r="H34" s="11">
        <v>49036430.015965745</v>
      </c>
      <c r="I34" s="60">
        <v>6</v>
      </c>
      <c r="J34" s="60">
        <v>5</v>
      </c>
      <c r="K34" s="20" t="b">
        <f t="shared" si="0"/>
        <v>1</v>
      </c>
    </row>
    <row r="35" spans="2:11" x14ac:dyDescent="0.2">
      <c r="B35" s="2">
        <v>2010</v>
      </c>
      <c r="C35" s="11">
        <v>15967</v>
      </c>
      <c r="D35" s="11">
        <v>8542</v>
      </c>
      <c r="E35" s="11">
        <v>7135</v>
      </c>
      <c r="F35" s="11">
        <v>290</v>
      </c>
      <c r="G35" s="11">
        <v>56289784.553662278</v>
      </c>
      <c r="H35" s="11">
        <v>57503807.406856619</v>
      </c>
      <c r="I35" s="60">
        <v>6</v>
      </c>
      <c r="J35" s="60">
        <v>5</v>
      </c>
      <c r="K35" s="20" t="b">
        <f t="shared" si="0"/>
        <v>1</v>
      </c>
    </row>
    <row r="36" spans="2:11" x14ac:dyDescent="0.2">
      <c r="B36" s="2">
        <v>2011</v>
      </c>
      <c r="C36" s="11">
        <v>21149</v>
      </c>
      <c r="D36" s="11">
        <v>9675</v>
      </c>
      <c r="E36" s="11">
        <v>10701</v>
      </c>
      <c r="F36" s="11">
        <v>773</v>
      </c>
      <c r="G36" s="11">
        <v>69206529.584427685</v>
      </c>
      <c r="H36" s="11">
        <v>72738901.507727683</v>
      </c>
      <c r="I36" s="60">
        <v>6</v>
      </c>
      <c r="J36" s="60">
        <v>6</v>
      </c>
      <c r="K36" s="20" t="b">
        <f t="shared" si="0"/>
        <v>1</v>
      </c>
    </row>
    <row r="37" spans="2:11" x14ac:dyDescent="0.2">
      <c r="B37" s="2">
        <v>2012</v>
      </c>
      <c r="C37" s="11">
        <v>32330</v>
      </c>
      <c r="D37" s="11">
        <v>11655</v>
      </c>
      <c r="E37" s="11">
        <v>18199</v>
      </c>
      <c r="F37" s="11">
        <v>2476</v>
      </c>
      <c r="G37" s="11">
        <v>91980436.60141167</v>
      </c>
      <c r="H37" s="11">
        <v>106978198.64391166</v>
      </c>
      <c r="I37" s="60">
        <v>6</v>
      </c>
      <c r="J37" s="60">
        <v>6</v>
      </c>
      <c r="K37" s="20" t="b">
        <f t="shared" si="0"/>
        <v>1</v>
      </c>
    </row>
    <row r="38" spans="2:11" x14ac:dyDescent="0.2">
      <c r="B38" s="2">
        <v>2013</v>
      </c>
      <c r="C38" s="11">
        <v>54070</v>
      </c>
      <c r="D38" s="11">
        <v>10580</v>
      </c>
      <c r="E38" s="11">
        <v>37082</v>
      </c>
      <c r="F38" s="11">
        <v>6408</v>
      </c>
      <c r="G38" s="11">
        <v>94079869.910000056</v>
      </c>
      <c r="H38" s="11">
        <v>139510377.16000006</v>
      </c>
      <c r="I38" s="60">
        <v>6</v>
      </c>
      <c r="J38" s="60">
        <v>6</v>
      </c>
      <c r="K38" s="20" t="b">
        <f t="shared" si="0"/>
        <v>1</v>
      </c>
    </row>
    <row r="39" spans="2:11" x14ac:dyDescent="0.2">
      <c r="B39" s="2">
        <v>2014</v>
      </c>
      <c r="C39" s="11">
        <v>42821</v>
      </c>
      <c r="D39" s="11">
        <v>6333</v>
      </c>
      <c r="E39" s="11">
        <v>26672</v>
      </c>
      <c r="F39" s="11">
        <v>9816</v>
      </c>
      <c r="G39" s="11">
        <v>48270178.723204911</v>
      </c>
      <c r="H39" s="11">
        <v>112245378.81153047</v>
      </c>
      <c r="I39" s="60">
        <v>6</v>
      </c>
      <c r="J39" s="60">
        <v>6</v>
      </c>
      <c r="K39" s="20" t="b">
        <f t="shared" si="0"/>
        <v>1</v>
      </c>
    </row>
    <row r="40" spans="2:11" x14ac:dyDescent="0.2">
      <c r="B40" s="2">
        <v>2015</v>
      </c>
      <c r="C40" s="11">
        <v>45287</v>
      </c>
      <c r="D40" s="11">
        <v>2261</v>
      </c>
      <c r="E40" s="11">
        <v>21643</v>
      </c>
      <c r="F40" s="11">
        <v>21383</v>
      </c>
      <c r="G40" s="11">
        <v>19876123.581711464</v>
      </c>
      <c r="H40" s="11">
        <v>159758304.42171127</v>
      </c>
      <c r="I40" s="60">
        <v>6</v>
      </c>
      <c r="J40" s="60">
        <v>6</v>
      </c>
      <c r="K40" s="20" t="b">
        <f t="shared" si="0"/>
        <v>1</v>
      </c>
    </row>
    <row r="41" spans="2:11" x14ac:dyDescent="0.2">
      <c r="B41" s="2">
        <v>2016</v>
      </c>
      <c r="C41" s="11">
        <v>20260</v>
      </c>
      <c r="D41" s="11">
        <v>158</v>
      </c>
      <c r="E41" s="11">
        <v>3148</v>
      </c>
      <c r="F41" s="11">
        <v>16954</v>
      </c>
      <c r="G41" s="11">
        <v>2237953.71</v>
      </c>
      <c r="H41" s="11">
        <v>92439414.129999995</v>
      </c>
      <c r="I41" s="60">
        <v>6</v>
      </c>
      <c r="J41" s="60">
        <v>6</v>
      </c>
      <c r="K41" s="21" t="b">
        <f t="shared" ref="K41" si="1">C41=SUM(D41:F41)</f>
        <v>1</v>
      </c>
    </row>
    <row r="42" spans="2:11" x14ac:dyDescent="0.2">
      <c r="B42" s="3" t="s">
        <v>1</v>
      </c>
      <c r="C42" s="9">
        <f>SUM(C5:C41)</f>
        <v>698547</v>
      </c>
      <c r="D42" s="9">
        <f t="shared" ref="D42:H42" si="2">SUM(D5:D41)</f>
        <v>330420</v>
      </c>
      <c r="E42" s="9">
        <f t="shared" si="2"/>
        <v>309022</v>
      </c>
      <c r="F42" s="9">
        <f t="shared" si="2"/>
        <v>59105</v>
      </c>
      <c r="G42" s="9">
        <f t="shared" si="2"/>
        <v>913979624.3905555</v>
      </c>
      <c r="H42" s="9">
        <f t="shared" si="2"/>
        <v>1274648221.8409367</v>
      </c>
    </row>
    <row r="43" spans="2:11" x14ac:dyDescent="0.2">
      <c r="I43" s="17"/>
      <c r="J43" s="17"/>
    </row>
    <row r="44" spans="2:11" x14ac:dyDescent="0.2">
      <c r="B44" s="12" t="str">
        <f>B41&amp;" grossed up"</f>
        <v>2016 grossed up</v>
      </c>
      <c r="C44" s="11">
        <v>20260</v>
      </c>
      <c r="D44" s="11">
        <v>158</v>
      </c>
      <c r="E44" s="11">
        <v>3148</v>
      </c>
      <c r="F44" s="11">
        <v>16954</v>
      </c>
      <c r="G44" s="11">
        <v>2237953.71</v>
      </c>
      <c r="H44" s="11">
        <v>92439414.129999995</v>
      </c>
    </row>
    <row r="46" spans="2:11" x14ac:dyDescent="0.2">
      <c r="B46" s="7" t="s">
        <v>2</v>
      </c>
    </row>
    <row r="47" spans="2:11" x14ac:dyDescent="0.2">
      <c r="B47" s="4" t="s">
        <v>13</v>
      </c>
    </row>
    <row r="48" spans="2:11" x14ac:dyDescent="0.2">
      <c r="B48" s="4" t="s">
        <v>49</v>
      </c>
    </row>
    <row r="49" spans="2:7" x14ac:dyDescent="0.2">
      <c r="B49" s="4" t="s">
        <v>59</v>
      </c>
    </row>
    <row r="50" spans="2:7" x14ac:dyDescent="0.2">
      <c r="B50" s="4"/>
    </row>
    <row r="51" spans="2:7" x14ac:dyDescent="0.2">
      <c r="B51" s="56" t="s">
        <v>50</v>
      </c>
    </row>
    <row r="52" spans="2:7" x14ac:dyDescent="0.2">
      <c r="B52" s="56" t="s">
        <v>57</v>
      </c>
    </row>
    <row r="53" spans="2:7" x14ac:dyDescent="0.2">
      <c r="B53" s="56" t="s">
        <v>48</v>
      </c>
    </row>
    <row r="55" spans="2:7" x14ac:dyDescent="0.2">
      <c r="B55" s="16" t="s">
        <v>15</v>
      </c>
    </row>
    <row r="56" spans="2:7" x14ac:dyDescent="0.2">
      <c r="B56" s="4" t="s">
        <v>61</v>
      </c>
    </row>
    <row r="57" spans="2:7" x14ac:dyDescent="0.2">
      <c r="B57" s="4" t="s">
        <v>62</v>
      </c>
    </row>
    <row r="58" spans="2:7" x14ac:dyDescent="0.2">
      <c r="B58" s="4"/>
    </row>
    <row r="59" spans="2:7" x14ac:dyDescent="0.2">
      <c r="B59" s="26" t="s">
        <v>11</v>
      </c>
      <c r="G59" s="14"/>
    </row>
  </sheetData>
  <conditionalFormatting sqref="K5:K41">
    <cfRule type="cellIs" dxfId="4" priority="1" stopIfTrue="1" operator="equal">
      <formula>FALSE</formula>
    </cfRule>
  </conditionalFormatting>
  <pageMargins left="0.75" right="0.75" top="1" bottom="1" header="0.5" footer="0.5"/>
  <pageSetup paperSize="9" scale="75" orientation="landscape" r:id="rId1"/>
  <headerFooter alignWithMargins="0">
    <oddHeader xml:space="preserve">&amp;L </oddHeader>
    <oddFooter xml:space="preserve">&amp;L&amp;F, &amp;A&amp;R </oddFooter>
  </headerFooter>
  <rowBreaks count="1" manualBreakCount="1">
    <brk id="37"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57"/>
  <sheetViews>
    <sheetView zoomScale="85" zoomScaleNormal="85" workbookViewId="0">
      <selection activeCell="C5" sqref="C5"/>
    </sheetView>
  </sheetViews>
  <sheetFormatPr defaultRowHeight="12.75" x14ac:dyDescent="0.2"/>
  <cols>
    <col min="1" max="1" width="3.7109375" customWidth="1"/>
    <col min="2" max="8" width="16.7109375" customWidth="1"/>
    <col min="9" max="9" width="18" customWidth="1"/>
    <col min="10" max="10" width="12.140625" bestFit="1" customWidth="1"/>
  </cols>
  <sheetData>
    <row r="1" spans="2:9" x14ac:dyDescent="0.2">
      <c r="B1" s="18"/>
      <c r="C1" s="19"/>
    </row>
    <row r="2" spans="2:9" x14ac:dyDescent="0.2">
      <c r="B2" s="8" t="s">
        <v>3</v>
      </c>
      <c r="C2" s="10">
        <v>42735</v>
      </c>
    </row>
    <row r="4" spans="2:9" ht="43.35" customHeight="1" x14ac:dyDescent="0.2">
      <c r="B4" s="1" t="s">
        <v>4</v>
      </c>
      <c r="C4" s="28" t="s">
        <v>58</v>
      </c>
      <c r="D4" s="27" t="s">
        <v>55</v>
      </c>
      <c r="E4" s="27" t="s">
        <v>54</v>
      </c>
      <c r="F4" s="28" t="s">
        <v>53</v>
      </c>
      <c r="G4" s="29" t="s">
        <v>68</v>
      </c>
      <c r="H4" s="29" t="s">
        <v>69</v>
      </c>
      <c r="I4" s="22" t="s">
        <v>8</v>
      </c>
    </row>
    <row r="5" spans="2:9" ht="12.75" customHeight="1" x14ac:dyDescent="0.2">
      <c r="B5" s="2">
        <v>1980</v>
      </c>
      <c r="C5" s="11">
        <v>299</v>
      </c>
      <c r="D5" s="11">
        <v>206</v>
      </c>
      <c r="E5" s="11">
        <v>93</v>
      </c>
      <c r="F5" s="11">
        <v>287310.66999999987</v>
      </c>
      <c r="G5" s="60">
        <v>2</v>
      </c>
      <c r="H5" s="60">
        <v>2</v>
      </c>
      <c r="I5" s="23" t="b">
        <f>C5=SUM(D5:E5)</f>
        <v>1</v>
      </c>
    </row>
    <row r="6" spans="2:9" ht="12.75" customHeight="1" x14ac:dyDescent="0.2">
      <c r="B6" s="2">
        <v>1981</v>
      </c>
      <c r="C6" s="11">
        <v>639</v>
      </c>
      <c r="D6" s="11">
        <v>513</v>
      </c>
      <c r="E6" s="11">
        <v>126</v>
      </c>
      <c r="F6" s="11">
        <v>584396.9800000001</v>
      </c>
      <c r="G6" s="60">
        <v>2</v>
      </c>
      <c r="H6" s="60">
        <v>2</v>
      </c>
      <c r="I6" s="20" t="b">
        <f t="shared" ref="I6:I40" si="0">C6=SUM(D6:E6)</f>
        <v>1</v>
      </c>
    </row>
    <row r="7" spans="2:9" ht="12.75" customHeight="1" x14ac:dyDescent="0.2">
      <c r="B7" s="2">
        <v>1982</v>
      </c>
      <c r="C7" s="11">
        <v>774</v>
      </c>
      <c r="D7" s="11">
        <v>544</v>
      </c>
      <c r="E7" s="11">
        <v>230</v>
      </c>
      <c r="F7" s="11">
        <v>750097.03000000026</v>
      </c>
      <c r="G7" s="60">
        <v>2</v>
      </c>
      <c r="H7" s="60">
        <v>2</v>
      </c>
      <c r="I7" s="20" t="b">
        <f t="shared" si="0"/>
        <v>1</v>
      </c>
    </row>
    <row r="8" spans="2:9" ht="12.75" customHeight="1" x14ac:dyDescent="0.2">
      <c r="B8" s="2">
        <v>1983</v>
      </c>
      <c r="C8" s="11">
        <v>842</v>
      </c>
      <c r="D8" s="11">
        <v>550</v>
      </c>
      <c r="E8" s="11">
        <v>292</v>
      </c>
      <c r="F8" s="11">
        <v>1048631.79</v>
      </c>
      <c r="G8" s="60">
        <v>2</v>
      </c>
      <c r="H8" s="60">
        <v>2</v>
      </c>
      <c r="I8" s="20" t="b">
        <f t="shared" si="0"/>
        <v>1</v>
      </c>
    </row>
    <row r="9" spans="2:9" ht="12.75" customHeight="1" x14ac:dyDescent="0.2">
      <c r="B9" s="2">
        <v>1984</v>
      </c>
      <c r="C9" s="11">
        <v>1502</v>
      </c>
      <c r="D9" s="11">
        <v>1091</v>
      </c>
      <c r="E9" s="11">
        <v>411</v>
      </c>
      <c r="F9" s="11">
        <v>1394807.4299999981</v>
      </c>
      <c r="G9" s="60">
        <v>3</v>
      </c>
      <c r="H9" s="60">
        <v>2</v>
      </c>
      <c r="I9" s="20" t="b">
        <f t="shared" si="0"/>
        <v>1</v>
      </c>
    </row>
    <row r="10" spans="2:9" ht="12.75" customHeight="1" x14ac:dyDescent="0.2">
      <c r="B10" s="2">
        <v>1985</v>
      </c>
      <c r="C10" s="11">
        <v>2745</v>
      </c>
      <c r="D10" s="11">
        <v>2049</v>
      </c>
      <c r="E10" s="11">
        <v>696</v>
      </c>
      <c r="F10" s="11">
        <v>2118522.6400000025</v>
      </c>
      <c r="G10" s="60">
        <v>3</v>
      </c>
      <c r="H10" s="60">
        <v>2</v>
      </c>
      <c r="I10" s="20" t="b">
        <f t="shared" si="0"/>
        <v>1</v>
      </c>
    </row>
    <row r="11" spans="2:9" ht="12.75" customHeight="1" x14ac:dyDescent="0.2">
      <c r="B11" s="2">
        <v>1986</v>
      </c>
      <c r="C11" s="11">
        <v>3486</v>
      </c>
      <c r="D11" s="11">
        <v>2395</v>
      </c>
      <c r="E11" s="11">
        <v>1091</v>
      </c>
      <c r="F11" s="11">
        <v>2934714.7099999958</v>
      </c>
      <c r="G11" s="60">
        <v>3</v>
      </c>
      <c r="H11" s="60">
        <v>2</v>
      </c>
      <c r="I11" s="20" t="b">
        <f t="shared" si="0"/>
        <v>1</v>
      </c>
    </row>
    <row r="12" spans="2:9" ht="12.75" customHeight="1" x14ac:dyDescent="0.2">
      <c r="B12" s="2">
        <v>1987</v>
      </c>
      <c r="C12" s="11">
        <v>5974</v>
      </c>
      <c r="D12" s="11">
        <v>4198</v>
      </c>
      <c r="E12" s="11">
        <v>1776</v>
      </c>
      <c r="F12" s="11">
        <v>4552551.8400000008</v>
      </c>
      <c r="G12" s="60">
        <v>3</v>
      </c>
      <c r="H12" s="60">
        <v>3</v>
      </c>
      <c r="I12" s="20" t="b">
        <f t="shared" si="0"/>
        <v>1</v>
      </c>
    </row>
    <row r="13" spans="2:9" ht="12.75" customHeight="1" x14ac:dyDescent="0.2">
      <c r="B13" s="2">
        <v>1988</v>
      </c>
      <c r="C13" s="11">
        <v>8504</v>
      </c>
      <c r="D13" s="11">
        <v>5565</v>
      </c>
      <c r="E13" s="11">
        <v>2939</v>
      </c>
      <c r="F13" s="11">
        <v>4934703.8300000131</v>
      </c>
      <c r="G13" s="60">
        <v>3</v>
      </c>
      <c r="H13" s="60">
        <v>3</v>
      </c>
      <c r="I13" s="20" t="b">
        <f t="shared" si="0"/>
        <v>1</v>
      </c>
    </row>
    <row r="14" spans="2:9" ht="12.75" customHeight="1" x14ac:dyDescent="0.2">
      <c r="B14" s="2">
        <v>1989</v>
      </c>
      <c r="C14" s="11">
        <v>12110</v>
      </c>
      <c r="D14" s="11">
        <v>7852</v>
      </c>
      <c r="E14" s="11">
        <v>4258</v>
      </c>
      <c r="F14" s="11">
        <v>6017595.1899999939</v>
      </c>
      <c r="G14" s="60">
        <v>3</v>
      </c>
      <c r="H14" s="60">
        <v>3</v>
      </c>
      <c r="I14" s="20" t="b">
        <f t="shared" si="0"/>
        <v>1</v>
      </c>
    </row>
    <row r="15" spans="2:9" ht="12.75" customHeight="1" x14ac:dyDescent="0.2">
      <c r="B15" s="2">
        <v>1990</v>
      </c>
      <c r="C15" s="11">
        <v>15751</v>
      </c>
      <c r="D15" s="11">
        <v>9543</v>
      </c>
      <c r="E15" s="11">
        <v>6208</v>
      </c>
      <c r="F15" s="11">
        <v>7991601.7200000249</v>
      </c>
      <c r="G15" s="60">
        <v>4</v>
      </c>
      <c r="H15" s="60">
        <v>3</v>
      </c>
      <c r="I15" s="20" t="b">
        <f t="shared" si="0"/>
        <v>1</v>
      </c>
    </row>
    <row r="16" spans="2:9" ht="12.75" customHeight="1" x14ac:dyDescent="0.2">
      <c r="B16" s="2">
        <v>1991</v>
      </c>
      <c r="C16" s="11">
        <v>23578</v>
      </c>
      <c r="D16" s="11">
        <v>15477</v>
      </c>
      <c r="E16" s="11">
        <v>8101</v>
      </c>
      <c r="F16" s="11">
        <v>10645302.54000001</v>
      </c>
      <c r="G16" s="60">
        <v>4</v>
      </c>
      <c r="H16" s="60">
        <v>3</v>
      </c>
      <c r="I16" s="20" t="b">
        <f t="shared" si="0"/>
        <v>1</v>
      </c>
    </row>
    <row r="17" spans="2:9" x14ac:dyDescent="0.2">
      <c r="B17" s="2">
        <v>1992</v>
      </c>
      <c r="C17" s="11">
        <v>31677</v>
      </c>
      <c r="D17" s="11">
        <v>22895</v>
      </c>
      <c r="E17" s="11">
        <v>8782</v>
      </c>
      <c r="F17" s="11">
        <v>12804896.18000002</v>
      </c>
      <c r="G17" s="60">
        <v>4</v>
      </c>
      <c r="H17" s="60">
        <v>3</v>
      </c>
      <c r="I17" s="20" t="b">
        <f t="shared" si="0"/>
        <v>1</v>
      </c>
    </row>
    <row r="18" spans="2:9" x14ac:dyDescent="0.2">
      <c r="B18" s="2">
        <v>1993</v>
      </c>
      <c r="C18" s="11">
        <v>37474</v>
      </c>
      <c r="D18" s="11">
        <v>26252</v>
      </c>
      <c r="E18" s="11">
        <v>11222</v>
      </c>
      <c r="F18" s="11">
        <v>17301439.349999964</v>
      </c>
      <c r="G18" s="60">
        <v>4</v>
      </c>
      <c r="H18" s="60">
        <v>3</v>
      </c>
      <c r="I18" s="20" t="b">
        <f t="shared" si="0"/>
        <v>1</v>
      </c>
    </row>
    <row r="19" spans="2:9" x14ac:dyDescent="0.2">
      <c r="B19" s="2">
        <v>1994</v>
      </c>
      <c r="C19" s="11">
        <v>37012</v>
      </c>
      <c r="D19" s="11">
        <v>25798</v>
      </c>
      <c r="E19" s="11">
        <v>11214</v>
      </c>
      <c r="F19" s="11">
        <v>18331791.869999956</v>
      </c>
      <c r="G19" s="60">
        <v>4</v>
      </c>
      <c r="H19" s="60">
        <v>3</v>
      </c>
      <c r="I19" s="20" t="b">
        <f t="shared" si="0"/>
        <v>1</v>
      </c>
    </row>
    <row r="20" spans="2:9" x14ac:dyDescent="0.2">
      <c r="B20" s="2">
        <v>1995</v>
      </c>
      <c r="C20" s="11">
        <v>40374</v>
      </c>
      <c r="D20" s="11">
        <v>24734</v>
      </c>
      <c r="E20" s="11">
        <v>15640</v>
      </c>
      <c r="F20" s="11">
        <v>19516126.789999884</v>
      </c>
      <c r="G20" s="60">
        <v>4</v>
      </c>
      <c r="H20" s="60">
        <v>3</v>
      </c>
      <c r="I20" s="20" t="b">
        <f t="shared" si="0"/>
        <v>1</v>
      </c>
    </row>
    <row r="21" spans="2:9" x14ac:dyDescent="0.2">
      <c r="B21" s="2">
        <v>1996</v>
      </c>
      <c r="C21" s="11">
        <v>39065</v>
      </c>
      <c r="D21" s="11">
        <v>22344</v>
      </c>
      <c r="E21" s="11">
        <v>16721</v>
      </c>
      <c r="F21" s="11">
        <v>19350546.07000016</v>
      </c>
      <c r="G21" s="60">
        <v>4</v>
      </c>
      <c r="H21" s="60">
        <v>3</v>
      </c>
      <c r="I21" s="20" t="b">
        <f t="shared" si="0"/>
        <v>1</v>
      </c>
    </row>
    <row r="22" spans="2:9" x14ac:dyDescent="0.2">
      <c r="B22" s="2">
        <v>1997</v>
      </c>
      <c r="C22" s="11">
        <v>30543</v>
      </c>
      <c r="D22" s="11">
        <v>17460</v>
      </c>
      <c r="E22" s="11">
        <v>13083</v>
      </c>
      <c r="F22" s="11">
        <v>18289658.500000186</v>
      </c>
      <c r="G22" s="60">
        <v>4</v>
      </c>
      <c r="H22" s="60">
        <v>3</v>
      </c>
      <c r="I22" s="20" t="b">
        <f t="shared" si="0"/>
        <v>1</v>
      </c>
    </row>
    <row r="23" spans="2:9" x14ac:dyDescent="0.2">
      <c r="B23" s="2">
        <v>1998</v>
      </c>
      <c r="C23" s="11">
        <v>24347</v>
      </c>
      <c r="D23" s="11">
        <v>14490</v>
      </c>
      <c r="E23" s="11">
        <v>9857</v>
      </c>
      <c r="F23" s="11">
        <v>16805955.880000137</v>
      </c>
      <c r="G23" s="60">
        <v>4</v>
      </c>
      <c r="H23" s="60">
        <v>3</v>
      </c>
      <c r="I23" s="20" t="b">
        <f t="shared" si="0"/>
        <v>1</v>
      </c>
    </row>
    <row r="24" spans="2:9" x14ac:dyDescent="0.2">
      <c r="B24" s="2">
        <v>1999</v>
      </c>
      <c r="C24" s="11">
        <v>17259</v>
      </c>
      <c r="D24" s="11">
        <v>9587</v>
      </c>
      <c r="E24" s="11">
        <v>7672</v>
      </c>
      <c r="F24" s="11">
        <v>12499179.615000015</v>
      </c>
      <c r="G24" s="60">
        <v>5</v>
      </c>
      <c r="H24" s="60">
        <v>4</v>
      </c>
      <c r="I24" s="20" t="b">
        <f t="shared" si="0"/>
        <v>1</v>
      </c>
    </row>
    <row r="25" spans="2:9" x14ac:dyDescent="0.2">
      <c r="B25" s="2">
        <v>2000</v>
      </c>
      <c r="C25" s="11">
        <v>14099</v>
      </c>
      <c r="D25" s="11">
        <v>7618</v>
      </c>
      <c r="E25" s="11">
        <v>6481</v>
      </c>
      <c r="F25" s="11">
        <v>12460338.930000041</v>
      </c>
      <c r="G25" s="60">
        <v>5</v>
      </c>
      <c r="H25" s="60">
        <v>4</v>
      </c>
      <c r="I25" s="20" t="b">
        <f t="shared" si="0"/>
        <v>1</v>
      </c>
    </row>
    <row r="26" spans="2:9" x14ac:dyDescent="0.2">
      <c r="B26" s="2">
        <v>2001</v>
      </c>
      <c r="C26" s="11">
        <v>11618</v>
      </c>
      <c r="D26" s="11">
        <v>5034</v>
      </c>
      <c r="E26" s="11">
        <v>6584</v>
      </c>
      <c r="F26" s="11">
        <v>12997424.92953019</v>
      </c>
      <c r="G26" s="60">
        <v>6</v>
      </c>
      <c r="H26" s="60">
        <v>5</v>
      </c>
      <c r="I26" s="20" t="b">
        <f t="shared" si="0"/>
        <v>1</v>
      </c>
    </row>
    <row r="27" spans="2:9" x14ac:dyDescent="0.2">
      <c r="B27" s="2">
        <v>2002</v>
      </c>
      <c r="C27" s="11">
        <v>7046</v>
      </c>
      <c r="D27" s="11">
        <v>3233</v>
      </c>
      <c r="E27" s="11">
        <v>3813</v>
      </c>
      <c r="F27" s="11">
        <v>11563070.199932888</v>
      </c>
      <c r="G27" s="60">
        <v>6</v>
      </c>
      <c r="H27" s="60">
        <v>5</v>
      </c>
      <c r="I27" s="20" t="b">
        <f t="shared" si="0"/>
        <v>1</v>
      </c>
    </row>
    <row r="28" spans="2:9" x14ac:dyDescent="0.2">
      <c r="B28" s="2">
        <v>2003</v>
      </c>
      <c r="C28" s="11">
        <v>6008</v>
      </c>
      <c r="D28" s="11">
        <v>2969</v>
      </c>
      <c r="E28" s="11">
        <v>3039</v>
      </c>
      <c r="F28" s="11">
        <v>12277028.341946309</v>
      </c>
      <c r="G28" s="60">
        <v>6</v>
      </c>
      <c r="H28" s="60">
        <v>5</v>
      </c>
      <c r="I28" s="20" t="b">
        <f t="shared" si="0"/>
        <v>1</v>
      </c>
    </row>
    <row r="29" spans="2:9" x14ac:dyDescent="0.2">
      <c r="B29" s="2">
        <v>2004</v>
      </c>
      <c r="C29" s="11">
        <v>8456</v>
      </c>
      <c r="D29" s="11">
        <v>3375</v>
      </c>
      <c r="E29" s="11">
        <v>5081</v>
      </c>
      <c r="F29" s="11">
        <v>15867892.36794894</v>
      </c>
      <c r="G29" s="60">
        <v>6</v>
      </c>
      <c r="H29" s="60">
        <v>5</v>
      </c>
      <c r="I29" s="20" t="b">
        <f t="shared" si="0"/>
        <v>1</v>
      </c>
    </row>
    <row r="30" spans="2:9" x14ac:dyDescent="0.2">
      <c r="B30" s="2">
        <v>2005</v>
      </c>
      <c r="C30" s="11">
        <v>8547</v>
      </c>
      <c r="D30" s="11">
        <v>3751</v>
      </c>
      <c r="E30" s="11">
        <v>4796</v>
      </c>
      <c r="F30" s="11">
        <v>22568087.236093871</v>
      </c>
      <c r="G30" s="60">
        <v>6</v>
      </c>
      <c r="H30" s="60">
        <v>5</v>
      </c>
      <c r="I30" s="20" t="b">
        <f t="shared" si="0"/>
        <v>1</v>
      </c>
    </row>
    <row r="31" spans="2:9" x14ac:dyDescent="0.2">
      <c r="B31" s="2">
        <v>2006</v>
      </c>
      <c r="C31" s="11">
        <v>11024</v>
      </c>
      <c r="D31" s="11">
        <v>5121</v>
      </c>
      <c r="E31" s="11">
        <v>5903</v>
      </c>
      <c r="F31" s="11">
        <v>28524296.783170063</v>
      </c>
      <c r="G31" s="60">
        <v>6</v>
      </c>
      <c r="H31" s="60">
        <v>5</v>
      </c>
      <c r="I31" s="20" t="b">
        <f t="shared" si="0"/>
        <v>1</v>
      </c>
    </row>
    <row r="32" spans="2:9" x14ac:dyDescent="0.2">
      <c r="B32" s="2">
        <v>2007</v>
      </c>
      <c r="C32" s="11">
        <v>13218</v>
      </c>
      <c r="D32" s="11">
        <v>6781</v>
      </c>
      <c r="E32" s="11">
        <v>6437</v>
      </c>
      <c r="F32" s="11">
        <v>36937189.837749086</v>
      </c>
      <c r="G32" s="60">
        <v>6</v>
      </c>
      <c r="H32" s="60">
        <v>5</v>
      </c>
      <c r="I32" s="20" t="b">
        <f t="shared" si="0"/>
        <v>1</v>
      </c>
    </row>
    <row r="33" spans="2:9" x14ac:dyDescent="0.2">
      <c r="B33" s="2">
        <v>2008</v>
      </c>
      <c r="C33" s="11">
        <v>12182</v>
      </c>
      <c r="D33" s="11">
        <v>6687</v>
      </c>
      <c r="E33" s="11">
        <v>5495</v>
      </c>
      <c r="F33" s="11">
        <v>39001019.173406422</v>
      </c>
      <c r="G33" s="60">
        <v>6</v>
      </c>
      <c r="H33" s="60">
        <v>5</v>
      </c>
      <c r="I33" s="20" t="b">
        <f t="shared" si="0"/>
        <v>1</v>
      </c>
    </row>
    <row r="34" spans="2:9" x14ac:dyDescent="0.2">
      <c r="B34" s="2">
        <v>2009</v>
      </c>
      <c r="C34" s="11">
        <v>12205</v>
      </c>
      <c r="D34" s="11">
        <v>6018</v>
      </c>
      <c r="E34" s="11">
        <v>6187</v>
      </c>
      <c r="F34" s="11">
        <v>36149040.657055169</v>
      </c>
      <c r="G34" s="60">
        <v>6</v>
      </c>
      <c r="H34" s="60">
        <v>5</v>
      </c>
      <c r="I34" s="20" t="b">
        <f t="shared" si="0"/>
        <v>1</v>
      </c>
    </row>
    <row r="35" spans="2:9" x14ac:dyDescent="0.2">
      <c r="B35" s="2">
        <v>2010</v>
      </c>
      <c r="C35" s="11">
        <v>13743</v>
      </c>
      <c r="D35" s="11">
        <v>7416</v>
      </c>
      <c r="E35" s="11">
        <v>6327</v>
      </c>
      <c r="F35" s="11">
        <v>45666513.131084189</v>
      </c>
      <c r="G35" s="60">
        <v>6</v>
      </c>
      <c r="H35" s="60">
        <v>5</v>
      </c>
      <c r="I35" s="20" t="b">
        <f t="shared" si="0"/>
        <v>1</v>
      </c>
    </row>
    <row r="36" spans="2:9" x14ac:dyDescent="0.2">
      <c r="B36" s="2">
        <v>2011</v>
      </c>
      <c r="C36" s="11">
        <v>15312</v>
      </c>
      <c r="D36" s="11">
        <v>7935</v>
      </c>
      <c r="E36" s="11">
        <v>7377</v>
      </c>
      <c r="F36" s="11">
        <v>48453692.621858157</v>
      </c>
      <c r="G36" s="60">
        <v>6</v>
      </c>
      <c r="H36" s="60">
        <v>6</v>
      </c>
      <c r="I36" s="20" t="b">
        <f t="shared" si="0"/>
        <v>1</v>
      </c>
    </row>
    <row r="37" spans="2:9" x14ac:dyDescent="0.2">
      <c r="B37" s="2">
        <v>2012</v>
      </c>
      <c r="C37" s="11">
        <v>16431</v>
      </c>
      <c r="D37" s="11">
        <v>7947</v>
      </c>
      <c r="E37" s="11">
        <v>8484</v>
      </c>
      <c r="F37" s="11">
        <v>49924815.81553103</v>
      </c>
      <c r="G37" s="60">
        <v>6</v>
      </c>
      <c r="H37" s="60">
        <v>6</v>
      </c>
      <c r="I37" s="20" t="b">
        <f t="shared" si="0"/>
        <v>1</v>
      </c>
    </row>
    <row r="38" spans="2:9" x14ac:dyDescent="0.2">
      <c r="B38" s="2">
        <v>2013</v>
      </c>
      <c r="C38" s="11">
        <v>19549</v>
      </c>
      <c r="D38" s="11">
        <v>8180</v>
      </c>
      <c r="E38" s="11">
        <v>11369</v>
      </c>
      <c r="F38" s="11">
        <v>56317768.104773633</v>
      </c>
      <c r="G38" s="60">
        <v>6</v>
      </c>
      <c r="H38" s="60">
        <v>6</v>
      </c>
      <c r="I38" s="20" t="b">
        <f t="shared" si="0"/>
        <v>1</v>
      </c>
    </row>
    <row r="39" spans="2:9" x14ac:dyDescent="0.2">
      <c r="B39" s="2">
        <v>2014</v>
      </c>
      <c r="C39" s="11">
        <v>32510</v>
      </c>
      <c r="D39" s="11">
        <v>9611</v>
      </c>
      <c r="E39" s="11">
        <v>22899</v>
      </c>
      <c r="F39" s="11">
        <v>60942941.234820634</v>
      </c>
      <c r="G39" s="60">
        <v>6</v>
      </c>
      <c r="H39" s="60">
        <v>6</v>
      </c>
      <c r="I39" s="20" t="b">
        <f t="shared" si="0"/>
        <v>1</v>
      </c>
    </row>
    <row r="40" spans="2:9" x14ac:dyDescent="0.2">
      <c r="B40" s="2">
        <v>2015</v>
      </c>
      <c r="C40" s="11">
        <v>46217</v>
      </c>
      <c r="D40" s="11">
        <v>10976</v>
      </c>
      <c r="E40" s="11">
        <v>35241</v>
      </c>
      <c r="F40" s="11">
        <v>65966336.356020309</v>
      </c>
      <c r="G40" s="60">
        <v>6</v>
      </c>
      <c r="H40" s="60">
        <v>6</v>
      </c>
      <c r="I40" s="20" t="b">
        <f t="shared" si="0"/>
        <v>1</v>
      </c>
    </row>
    <row r="41" spans="2:9" x14ac:dyDescent="0.2">
      <c r="B41" s="2">
        <v>2016</v>
      </c>
      <c r="C41" s="11">
        <v>57128</v>
      </c>
      <c r="D41" s="11">
        <v>14468</v>
      </c>
      <c r="E41" s="11">
        <v>42660</v>
      </c>
      <c r="F41" s="11">
        <v>91789273.518317044</v>
      </c>
      <c r="G41" s="60">
        <v>6</v>
      </c>
      <c r="H41" s="60">
        <v>6</v>
      </c>
      <c r="I41" s="21" t="b">
        <f t="shared" ref="I41" si="1">C41=SUM(D41:E41)</f>
        <v>1</v>
      </c>
    </row>
    <row r="42" spans="2:9" x14ac:dyDescent="0.2">
      <c r="B42" s="3" t="s">
        <v>1</v>
      </c>
      <c r="C42" s="9">
        <f>SUM(C5:C41)</f>
        <v>639248</v>
      </c>
      <c r="D42" s="9">
        <f t="shared" ref="D42:F42" si="2">SUM(D5:D41)</f>
        <v>330663</v>
      </c>
      <c r="E42" s="9">
        <f t="shared" si="2"/>
        <v>308585</v>
      </c>
      <c r="F42" s="9">
        <f t="shared" si="2"/>
        <v>825566559.8642385</v>
      </c>
      <c r="G42" s="62"/>
    </row>
    <row r="44" spans="2:9" x14ac:dyDescent="0.2">
      <c r="B44" s="12" t="str">
        <f>B41&amp;" grossed up"</f>
        <v>2016 grossed up</v>
      </c>
      <c r="C44" s="11">
        <v>57128</v>
      </c>
      <c r="D44" s="11">
        <v>14468</v>
      </c>
      <c r="E44" s="11">
        <v>42660</v>
      </c>
      <c r="F44" s="11">
        <v>91789273.518317044</v>
      </c>
      <c r="G44" s="63"/>
    </row>
    <row r="46" spans="2:9" x14ac:dyDescent="0.2">
      <c r="B46" s="7" t="s">
        <v>2</v>
      </c>
    </row>
    <row r="47" spans="2:9" x14ac:dyDescent="0.2">
      <c r="B47" s="4" t="s">
        <v>56</v>
      </c>
    </row>
    <row r="48" spans="2:9" x14ac:dyDescent="0.2">
      <c r="B48" s="4" t="s">
        <v>51</v>
      </c>
    </row>
    <row r="49" spans="2:8" x14ac:dyDescent="0.2">
      <c r="B49" s="4" t="s">
        <v>60</v>
      </c>
    </row>
    <row r="51" spans="2:8" x14ac:dyDescent="0.2">
      <c r="B51" s="56" t="s">
        <v>50</v>
      </c>
    </row>
    <row r="52" spans="2:8" x14ac:dyDescent="0.2">
      <c r="B52" s="56" t="s">
        <v>57</v>
      </c>
    </row>
    <row r="53" spans="2:8" x14ac:dyDescent="0.2">
      <c r="B53" s="56" t="s">
        <v>48</v>
      </c>
    </row>
    <row r="54" spans="2:8" x14ac:dyDescent="0.2">
      <c r="H54" s="14"/>
    </row>
    <row r="55" spans="2:8" x14ac:dyDescent="0.2">
      <c r="B55" s="4" t="s">
        <v>52</v>
      </c>
    </row>
    <row r="57" spans="2:8" x14ac:dyDescent="0.2">
      <c r="B57" s="26" t="s">
        <v>10</v>
      </c>
    </row>
  </sheetData>
  <conditionalFormatting sqref="I5:I40">
    <cfRule type="cellIs" dxfId="3" priority="2" stopIfTrue="1" operator="equal">
      <formula>FALSE</formula>
    </cfRule>
  </conditionalFormatting>
  <conditionalFormatting sqref="I41">
    <cfRule type="cellIs" dxfId="2" priority="1" stopIfTrue="1" operator="equal">
      <formula>FALSE</formula>
    </cfRule>
  </conditionalFormatting>
  <pageMargins left="0.75" right="0.75" top="1" bottom="1" header="0.5" footer="0.5"/>
  <pageSetup paperSize="9" scale="75" orientation="landscape" r:id="rId1"/>
  <headerFooter alignWithMargins="0">
    <oddHeader xml:space="preserve">&amp;L </oddHeader>
    <oddFooter xml:space="preserve">&amp;L&amp;F, &amp;A&amp;R </oddFooter>
  </headerFooter>
  <rowBreaks count="1" manualBreakCount="1">
    <brk id="37"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E55"/>
  <sheetViews>
    <sheetView showGridLines="0" showRowColHeaders="0" topLeftCell="A4" zoomScale="90" zoomScaleNormal="90" workbookViewId="0">
      <selection activeCell="C5" sqref="C5"/>
    </sheetView>
  </sheetViews>
  <sheetFormatPr defaultColWidth="10.7109375" defaultRowHeight="12.75" x14ac:dyDescent="0.2"/>
  <cols>
    <col min="1" max="1" width="3.7109375" customWidth="1"/>
    <col min="2" max="3" width="16.7109375" customWidth="1"/>
    <col min="257" max="257" width="3.7109375" customWidth="1"/>
    <col min="258" max="259" width="16.7109375" customWidth="1"/>
    <col min="513" max="513" width="3.7109375" customWidth="1"/>
    <col min="514" max="515" width="16.7109375" customWidth="1"/>
    <col min="769" max="769" width="3.7109375" customWidth="1"/>
    <col min="770" max="771" width="16.7109375" customWidth="1"/>
    <col min="1025" max="1025" width="3.7109375" customWidth="1"/>
    <col min="1026" max="1027" width="16.7109375" customWidth="1"/>
    <col min="1281" max="1281" width="3.7109375" customWidth="1"/>
    <col min="1282" max="1283" width="16.7109375" customWidth="1"/>
    <col min="1537" max="1537" width="3.7109375" customWidth="1"/>
    <col min="1538" max="1539" width="16.7109375" customWidth="1"/>
    <col min="1793" max="1793" width="3.7109375" customWidth="1"/>
    <col min="1794" max="1795" width="16.7109375" customWidth="1"/>
    <col min="2049" max="2049" width="3.7109375" customWidth="1"/>
    <col min="2050" max="2051" width="16.7109375" customWidth="1"/>
    <col min="2305" max="2305" width="3.7109375" customWidth="1"/>
    <col min="2306" max="2307" width="16.7109375" customWidth="1"/>
    <col min="2561" max="2561" width="3.7109375" customWidth="1"/>
    <col min="2562" max="2563" width="16.7109375" customWidth="1"/>
    <col min="2817" max="2817" width="3.7109375" customWidth="1"/>
    <col min="2818" max="2819" width="16.7109375" customWidth="1"/>
    <col min="3073" max="3073" width="3.7109375" customWidth="1"/>
    <col min="3074" max="3075" width="16.7109375" customWidth="1"/>
    <col min="3329" max="3329" width="3.7109375" customWidth="1"/>
    <col min="3330" max="3331" width="16.7109375" customWidth="1"/>
    <col min="3585" max="3585" width="3.7109375" customWidth="1"/>
    <col min="3586" max="3587" width="16.7109375" customWidth="1"/>
    <col min="3841" max="3841" width="3.7109375" customWidth="1"/>
    <col min="3842" max="3843" width="16.7109375" customWidth="1"/>
    <col min="4097" max="4097" width="3.7109375" customWidth="1"/>
    <col min="4098" max="4099" width="16.7109375" customWidth="1"/>
    <col min="4353" max="4353" width="3.7109375" customWidth="1"/>
    <col min="4354" max="4355" width="16.7109375" customWidth="1"/>
    <col min="4609" max="4609" width="3.7109375" customWidth="1"/>
    <col min="4610" max="4611" width="16.7109375" customWidth="1"/>
    <col min="4865" max="4865" width="3.7109375" customWidth="1"/>
    <col min="4866" max="4867" width="16.7109375" customWidth="1"/>
    <col min="5121" max="5121" width="3.7109375" customWidth="1"/>
    <col min="5122" max="5123" width="16.7109375" customWidth="1"/>
    <col min="5377" max="5377" width="3.7109375" customWidth="1"/>
    <col min="5378" max="5379" width="16.7109375" customWidth="1"/>
    <col min="5633" max="5633" width="3.7109375" customWidth="1"/>
    <col min="5634" max="5635" width="16.7109375" customWidth="1"/>
    <col min="5889" max="5889" width="3.7109375" customWidth="1"/>
    <col min="5890" max="5891" width="16.7109375" customWidth="1"/>
    <col min="6145" max="6145" width="3.7109375" customWidth="1"/>
    <col min="6146" max="6147" width="16.7109375" customWidth="1"/>
    <col min="6401" max="6401" width="3.7109375" customWidth="1"/>
    <col min="6402" max="6403" width="16.7109375" customWidth="1"/>
    <col min="6657" max="6657" width="3.7109375" customWidth="1"/>
    <col min="6658" max="6659" width="16.7109375" customWidth="1"/>
    <col min="6913" max="6913" width="3.7109375" customWidth="1"/>
    <col min="6914" max="6915" width="16.7109375" customWidth="1"/>
    <col min="7169" max="7169" width="3.7109375" customWidth="1"/>
    <col min="7170" max="7171" width="16.7109375" customWidth="1"/>
    <col min="7425" max="7425" width="3.7109375" customWidth="1"/>
    <col min="7426" max="7427" width="16.7109375" customWidth="1"/>
    <col min="7681" max="7681" width="3.7109375" customWidth="1"/>
    <col min="7682" max="7683" width="16.7109375" customWidth="1"/>
    <col min="7937" max="7937" width="3.7109375" customWidth="1"/>
    <col min="7938" max="7939" width="16.7109375" customWidth="1"/>
    <col min="8193" max="8193" width="3.7109375" customWidth="1"/>
    <col min="8194" max="8195" width="16.7109375" customWidth="1"/>
    <col min="8449" max="8449" width="3.7109375" customWidth="1"/>
    <col min="8450" max="8451" width="16.7109375" customWidth="1"/>
    <col min="8705" max="8705" width="3.7109375" customWidth="1"/>
    <col min="8706" max="8707" width="16.7109375" customWidth="1"/>
    <col min="8961" max="8961" width="3.7109375" customWidth="1"/>
    <col min="8962" max="8963" width="16.7109375" customWidth="1"/>
    <col min="9217" max="9217" width="3.7109375" customWidth="1"/>
    <col min="9218" max="9219" width="16.7109375" customWidth="1"/>
    <col min="9473" max="9473" width="3.7109375" customWidth="1"/>
    <col min="9474" max="9475" width="16.7109375" customWidth="1"/>
    <col min="9729" max="9729" width="3.7109375" customWidth="1"/>
    <col min="9730" max="9731" width="16.7109375" customWidth="1"/>
    <col min="9985" max="9985" width="3.7109375" customWidth="1"/>
    <col min="9986" max="9987" width="16.7109375" customWidth="1"/>
    <col min="10241" max="10241" width="3.7109375" customWidth="1"/>
    <col min="10242" max="10243" width="16.7109375" customWidth="1"/>
    <col min="10497" max="10497" width="3.7109375" customWidth="1"/>
    <col min="10498" max="10499" width="16.7109375" customWidth="1"/>
    <col min="10753" max="10753" width="3.7109375" customWidth="1"/>
    <col min="10754" max="10755" width="16.7109375" customWidth="1"/>
    <col min="11009" max="11009" width="3.7109375" customWidth="1"/>
    <col min="11010" max="11011" width="16.7109375" customWidth="1"/>
    <col min="11265" max="11265" width="3.7109375" customWidth="1"/>
    <col min="11266" max="11267" width="16.7109375" customWidth="1"/>
    <col min="11521" max="11521" width="3.7109375" customWidth="1"/>
    <col min="11522" max="11523" width="16.7109375" customWidth="1"/>
    <col min="11777" max="11777" width="3.7109375" customWidth="1"/>
    <col min="11778" max="11779" width="16.7109375" customWidth="1"/>
    <col min="12033" max="12033" width="3.7109375" customWidth="1"/>
    <col min="12034" max="12035" width="16.7109375" customWidth="1"/>
    <col min="12289" max="12289" width="3.7109375" customWidth="1"/>
    <col min="12290" max="12291" width="16.7109375" customWidth="1"/>
    <col min="12545" max="12545" width="3.7109375" customWidth="1"/>
    <col min="12546" max="12547" width="16.7109375" customWidth="1"/>
    <col min="12801" max="12801" width="3.7109375" customWidth="1"/>
    <col min="12802" max="12803" width="16.7109375" customWidth="1"/>
    <col min="13057" max="13057" width="3.7109375" customWidth="1"/>
    <col min="13058" max="13059" width="16.7109375" customWidth="1"/>
    <col min="13313" max="13313" width="3.7109375" customWidth="1"/>
    <col min="13314" max="13315" width="16.7109375" customWidth="1"/>
    <col min="13569" max="13569" width="3.7109375" customWidth="1"/>
    <col min="13570" max="13571" width="16.7109375" customWidth="1"/>
    <col min="13825" max="13825" width="3.7109375" customWidth="1"/>
    <col min="13826" max="13827" width="16.7109375" customWidth="1"/>
    <col min="14081" max="14081" width="3.7109375" customWidth="1"/>
    <col min="14082" max="14083" width="16.7109375" customWidth="1"/>
    <col min="14337" max="14337" width="3.7109375" customWidth="1"/>
    <col min="14338" max="14339" width="16.7109375" customWidth="1"/>
    <col min="14593" max="14593" width="3.7109375" customWidth="1"/>
    <col min="14594" max="14595" width="16.7109375" customWidth="1"/>
    <col min="14849" max="14849" width="3.7109375" customWidth="1"/>
    <col min="14850" max="14851" width="16.7109375" customWidth="1"/>
    <col min="15105" max="15105" width="3.7109375" customWidth="1"/>
    <col min="15106" max="15107" width="16.7109375" customWidth="1"/>
    <col min="15361" max="15361" width="3.7109375" customWidth="1"/>
    <col min="15362" max="15363" width="16.7109375" customWidth="1"/>
    <col min="15617" max="15617" width="3.7109375" customWidth="1"/>
    <col min="15618" max="15619" width="16.7109375" customWidth="1"/>
    <col min="15873" max="15873" width="3.7109375" customWidth="1"/>
    <col min="15874" max="15875" width="16.7109375" customWidth="1"/>
    <col min="16129" max="16129" width="3.7109375" customWidth="1"/>
    <col min="16130" max="16131" width="16.7109375" customWidth="1"/>
  </cols>
  <sheetData>
    <row r="2" spans="2:5" x14ac:dyDescent="0.2">
      <c r="B2" s="8" t="s">
        <v>3</v>
      </c>
      <c r="C2" s="52">
        <v>42735</v>
      </c>
    </row>
    <row r="4" spans="2:5" ht="43.35" customHeight="1" x14ac:dyDescent="0.2">
      <c r="B4" s="1" t="s">
        <v>0</v>
      </c>
      <c r="C4" s="1" t="s">
        <v>44</v>
      </c>
      <c r="E4" t="s">
        <v>70</v>
      </c>
    </row>
    <row r="5" spans="2:5" ht="12.75" customHeight="1" x14ac:dyDescent="0.2">
      <c r="B5" s="53">
        <v>41275</v>
      </c>
      <c r="C5" s="11">
        <v>3221</v>
      </c>
      <c r="E5">
        <v>6</v>
      </c>
    </row>
    <row r="6" spans="2:5" ht="12.75" customHeight="1" x14ac:dyDescent="0.2">
      <c r="B6" s="53">
        <v>41306</v>
      </c>
      <c r="C6" s="11">
        <v>3297</v>
      </c>
      <c r="E6">
        <v>6</v>
      </c>
    </row>
    <row r="7" spans="2:5" ht="12.75" customHeight="1" x14ac:dyDescent="0.2">
      <c r="B7" s="53">
        <v>41334</v>
      </c>
      <c r="C7" s="11">
        <v>4812</v>
      </c>
      <c r="E7">
        <v>6</v>
      </c>
    </row>
    <row r="8" spans="2:5" ht="12.75" customHeight="1" x14ac:dyDescent="0.2">
      <c r="B8" s="53">
        <v>41365</v>
      </c>
      <c r="C8" s="11">
        <v>5901</v>
      </c>
      <c r="E8">
        <v>6</v>
      </c>
    </row>
    <row r="9" spans="2:5" ht="12.75" customHeight="1" x14ac:dyDescent="0.2">
      <c r="B9" s="53">
        <v>41395</v>
      </c>
      <c r="C9" s="11">
        <v>4941</v>
      </c>
      <c r="E9">
        <v>6</v>
      </c>
    </row>
    <row r="10" spans="2:5" ht="12.75" customHeight="1" x14ac:dyDescent="0.2">
      <c r="B10" s="53">
        <v>41426</v>
      </c>
      <c r="C10" s="11">
        <v>4304</v>
      </c>
      <c r="E10">
        <v>6</v>
      </c>
    </row>
    <row r="11" spans="2:5" ht="12.75" customHeight="1" x14ac:dyDescent="0.2">
      <c r="B11" s="53">
        <v>41456</v>
      </c>
      <c r="C11" s="11">
        <v>6004</v>
      </c>
      <c r="E11">
        <v>6</v>
      </c>
    </row>
    <row r="12" spans="2:5" ht="12.75" customHeight="1" x14ac:dyDescent="0.2">
      <c r="B12" s="53">
        <v>41487</v>
      </c>
      <c r="C12" s="11">
        <v>6915</v>
      </c>
      <c r="E12">
        <v>6</v>
      </c>
    </row>
    <row r="13" spans="2:5" ht="12.75" customHeight="1" x14ac:dyDescent="0.2">
      <c r="B13" s="53">
        <v>41518</v>
      </c>
      <c r="C13" s="11">
        <v>3715</v>
      </c>
      <c r="E13">
        <v>6</v>
      </c>
    </row>
    <row r="14" spans="2:5" ht="12.75" customHeight="1" x14ac:dyDescent="0.2">
      <c r="B14" s="53">
        <v>41548</v>
      </c>
      <c r="C14" s="11">
        <v>3764</v>
      </c>
      <c r="E14">
        <v>6</v>
      </c>
    </row>
    <row r="15" spans="2:5" ht="12.75" customHeight="1" x14ac:dyDescent="0.2">
      <c r="B15" s="53">
        <v>41579</v>
      </c>
      <c r="C15" s="11">
        <v>3667</v>
      </c>
      <c r="E15">
        <v>6</v>
      </c>
    </row>
    <row r="16" spans="2:5" ht="12.75" customHeight="1" x14ac:dyDescent="0.2">
      <c r="B16" s="53">
        <v>41609</v>
      </c>
      <c r="C16" s="11">
        <v>3529</v>
      </c>
      <c r="E16">
        <v>6</v>
      </c>
    </row>
    <row r="17" spans="2:5" x14ac:dyDescent="0.2">
      <c r="B17" s="53">
        <v>41640</v>
      </c>
      <c r="C17" s="11">
        <v>3910</v>
      </c>
      <c r="E17">
        <v>6</v>
      </c>
    </row>
    <row r="18" spans="2:5" x14ac:dyDescent="0.2">
      <c r="B18" s="53">
        <v>41671</v>
      </c>
      <c r="C18" s="11">
        <v>3536</v>
      </c>
      <c r="E18">
        <v>6</v>
      </c>
    </row>
    <row r="19" spans="2:5" x14ac:dyDescent="0.2">
      <c r="B19" s="53">
        <v>41699</v>
      </c>
      <c r="C19" s="11">
        <v>3928</v>
      </c>
      <c r="E19">
        <v>6</v>
      </c>
    </row>
    <row r="20" spans="2:5" x14ac:dyDescent="0.2">
      <c r="B20" s="53">
        <v>41730</v>
      </c>
      <c r="C20" s="11">
        <v>3941</v>
      </c>
      <c r="E20">
        <v>6</v>
      </c>
    </row>
    <row r="21" spans="2:5" x14ac:dyDescent="0.2">
      <c r="B21" s="53">
        <v>41760</v>
      </c>
      <c r="C21" s="11">
        <v>3774</v>
      </c>
      <c r="E21">
        <v>6</v>
      </c>
    </row>
    <row r="22" spans="2:5" x14ac:dyDescent="0.2">
      <c r="B22" s="53">
        <v>41791</v>
      </c>
      <c r="C22" s="11">
        <v>3449</v>
      </c>
      <c r="E22">
        <v>6</v>
      </c>
    </row>
    <row r="23" spans="2:5" x14ac:dyDescent="0.2">
      <c r="B23" s="53">
        <v>41821</v>
      </c>
      <c r="C23" s="11">
        <v>4050</v>
      </c>
      <c r="E23">
        <v>6</v>
      </c>
    </row>
    <row r="24" spans="2:5" x14ac:dyDescent="0.2">
      <c r="B24" s="53">
        <v>41852</v>
      </c>
      <c r="C24" s="11">
        <v>3100</v>
      </c>
      <c r="E24">
        <v>6</v>
      </c>
    </row>
    <row r="25" spans="2:5" x14ac:dyDescent="0.2">
      <c r="B25" s="53">
        <v>41883</v>
      </c>
      <c r="C25" s="11">
        <v>3508</v>
      </c>
      <c r="E25">
        <v>6</v>
      </c>
    </row>
    <row r="26" spans="2:5" x14ac:dyDescent="0.2">
      <c r="B26" s="53">
        <v>41913</v>
      </c>
      <c r="C26" s="11">
        <v>3543</v>
      </c>
      <c r="E26">
        <v>6</v>
      </c>
    </row>
    <row r="27" spans="2:5" x14ac:dyDescent="0.2">
      <c r="B27" s="53">
        <v>41944</v>
      </c>
      <c r="C27" s="11">
        <v>3117</v>
      </c>
      <c r="E27">
        <v>6</v>
      </c>
    </row>
    <row r="28" spans="2:5" x14ac:dyDescent="0.2">
      <c r="B28" s="53">
        <v>41974</v>
      </c>
      <c r="C28" s="11">
        <v>2965</v>
      </c>
      <c r="E28">
        <v>6</v>
      </c>
    </row>
    <row r="29" spans="2:5" x14ac:dyDescent="0.2">
      <c r="B29" s="53">
        <v>42005</v>
      </c>
      <c r="C29" s="11">
        <v>3430</v>
      </c>
      <c r="E29">
        <v>6</v>
      </c>
    </row>
    <row r="30" spans="2:5" x14ac:dyDescent="0.2">
      <c r="B30" s="53">
        <v>42036</v>
      </c>
      <c r="C30" s="11">
        <v>4513</v>
      </c>
      <c r="E30">
        <v>6</v>
      </c>
    </row>
    <row r="31" spans="2:5" x14ac:dyDescent="0.2">
      <c r="B31" s="53">
        <v>42064</v>
      </c>
      <c r="C31" s="11">
        <v>5106</v>
      </c>
      <c r="E31">
        <v>6</v>
      </c>
    </row>
    <row r="32" spans="2:5" x14ac:dyDescent="0.2">
      <c r="B32" s="53">
        <v>42095</v>
      </c>
      <c r="C32" s="11">
        <v>4542</v>
      </c>
      <c r="E32">
        <v>6</v>
      </c>
    </row>
    <row r="33" spans="2:5" x14ac:dyDescent="0.2">
      <c r="B33" s="53">
        <v>42125</v>
      </c>
      <c r="C33" s="11">
        <v>4103</v>
      </c>
      <c r="E33">
        <v>6</v>
      </c>
    </row>
    <row r="34" spans="2:5" x14ac:dyDescent="0.2">
      <c r="B34" s="53">
        <v>42156</v>
      </c>
      <c r="C34" s="11">
        <v>4259</v>
      </c>
      <c r="E34">
        <v>6</v>
      </c>
    </row>
    <row r="35" spans="2:5" x14ac:dyDescent="0.2">
      <c r="B35" s="53">
        <v>42186</v>
      </c>
      <c r="C35" s="11">
        <v>4187</v>
      </c>
      <c r="E35">
        <v>6</v>
      </c>
    </row>
    <row r="36" spans="2:5" x14ac:dyDescent="0.2">
      <c r="B36" s="53">
        <v>42217</v>
      </c>
      <c r="C36" s="11">
        <v>2825</v>
      </c>
      <c r="E36">
        <v>6</v>
      </c>
    </row>
    <row r="37" spans="2:5" x14ac:dyDescent="0.2">
      <c r="B37" s="53">
        <v>42248</v>
      </c>
      <c r="C37" s="11">
        <v>3294</v>
      </c>
      <c r="E37">
        <v>6</v>
      </c>
    </row>
    <row r="38" spans="2:5" x14ac:dyDescent="0.2">
      <c r="B38" s="53">
        <v>42278</v>
      </c>
      <c r="C38" s="11">
        <v>3380</v>
      </c>
      <c r="E38">
        <v>6</v>
      </c>
    </row>
    <row r="39" spans="2:5" x14ac:dyDescent="0.2">
      <c r="B39" s="53">
        <v>42309</v>
      </c>
      <c r="C39" s="11">
        <v>3120</v>
      </c>
      <c r="E39">
        <v>6</v>
      </c>
    </row>
    <row r="40" spans="2:5" x14ac:dyDescent="0.2">
      <c r="B40" s="53">
        <v>42339</v>
      </c>
      <c r="C40" s="11">
        <v>2528</v>
      </c>
      <c r="E40">
        <v>6</v>
      </c>
    </row>
    <row r="41" spans="2:5" x14ac:dyDescent="0.2">
      <c r="B41" s="53">
        <v>42370</v>
      </c>
      <c r="C41" s="11">
        <v>2304</v>
      </c>
      <c r="E41">
        <v>6</v>
      </c>
    </row>
    <row r="42" spans="2:5" x14ac:dyDescent="0.2">
      <c r="B42" s="53">
        <v>42401</v>
      </c>
      <c r="C42" s="11">
        <v>2371</v>
      </c>
      <c r="E42">
        <v>6</v>
      </c>
    </row>
    <row r="43" spans="2:5" x14ac:dyDescent="0.2">
      <c r="B43" s="53">
        <v>42430</v>
      </c>
      <c r="C43" s="11">
        <v>2035</v>
      </c>
      <c r="E43">
        <v>6</v>
      </c>
    </row>
    <row r="44" spans="2:5" x14ac:dyDescent="0.2">
      <c r="B44" s="53">
        <v>42461</v>
      </c>
      <c r="C44" s="11">
        <v>1841</v>
      </c>
      <c r="E44">
        <v>6</v>
      </c>
    </row>
    <row r="45" spans="2:5" x14ac:dyDescent="0.2">
      <c r="B45" s="53">
        <v>42491</v>
      </c>
      <c r="C45" s="11">
        <v>1528</v>
      </c>
      <c r="E45">
        <v>6</v>
      </c>
    </row>
    <row r="46" spans="2:5" x14ac:dyDescent="0.2">
      <c r="B46" s="53">
        <v>42522</v>
      </c>
      <c r="C46" s="11">
        <v>1678</v>
      </c>
      <c r="E46">
        <v>6</v>
      </c>
    </row>
    <row r="47" spans="2:5" x14ac:dyDescent="0.2">
      <c r="B47" s="53">
        <v>42552</v>
      </c>
      <c r="C47" s="11">
        <v>1456</v>
      </c>
      <c r="E47">
        <v>6</v>
      </c>
    </row>
    <row r="48" spans="2:5" x14ac:dyDescent="0.2">
      <c r="B48" s="53">
        <v>42583</v>
      </c>
      <c r="C48" s="11">
        <v>1547</v>
      </c>
      <c r="E48">
        <v>6</v>
      </c>
    </row>
    <row r="49" spans="2:5" x14ac:dyDescent="0.2">
      <c r="B49" s="53">
        <v>42614</v>
      </c>
      <c r="C49" s="11">
        <v>1410</v>
      </c>
      <c r="E49">
        <v>6</v>
      </c>
    </row>
    <row r="50" spans="2:5" x14ac:dyDescent="0.2">
      <c r="B50" s="53">
        <v>42644</v>
      </c>
      <c r="C50" s="11">
        <v>1458</v>
      </c>
      <c r="E50">
        <v>6</v>
      </c>
    </row>
    <row r="51" spans="2:5" x14ac:dyDescent="0.2">
      <c r="B51" s="53">
        <v>42675</v>
      </c>
      <c r="C51" s="11">
        <v>1382</v>
      </c>
      <c r="E51">
        <v>6</v>
      </c>
    </row>
    <row r="52" spans="2:5" x14ac:dyDescent="0.2">
      <c r="B52" s="54">
        <v>42705</v>
      </c>
      <c r="C52" s="11">
        <v>1250</v>
      </c>
      <c r="E52">
        <v>6</v>
      </c>
    </row>
    <row r="54" spans="2:5" x14ac:dyDescent="0.2">
      <c r="B54" s="7" t="s">
        <v>2</v>
      </c>
    </row>
    <row r="55" spans="2:5" x14ac:dyDescent="0.2">
      <c r="B55" s="4" t="s">
        <v>45</v>
      </c>
    </row>
  </sheetData>
  <pageMargins left="0.75" right="0.75" top="1" bottom="1" header="0.5" footer="0.5"/>
  <pageSetup paperSize="9" scale="75" orientation="landscape" r:id="rId1"/>
  <headerFooter alignWithMargins="0">
    <oddHeader xml:space="preserve">&amp;L </oddHeader>
    <oddFooter xml:space="preserve">&amp;L&amp;F, &amp;A&amp;R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Y48"/>
  <sheetViews>
    <sheetView showGridLines="0" zoomScale="70" zoomScaleNormal="70" workbookViewId="0">
      <selection activeCell="R5" sqref="R5"/>
    </sheetView>
  </sheetViews>
  <sheetFormatPr defaultRowHeight="12.75" x14ac:dyDescent="0.2"/>
  <cols>
    <col min="1" max="1" width="3.28515625" customWidth="1"/>
    <col min="2" max="2" width="11.140625" customWidth="1"/>
    <col min="3" max="50" width="10.42578125" customWidth="1"/>
    <col min="51" max="51" width="26.7109375" customWidth="1"/>
  </cols>
  <sheetData>
    <row r="1" spans="2:51" x14ac:dyDescent="0.2">
      <c r="B1" s="18"/>
    </row>
    <row r="2" spans="2:51" x14ac:dyDescent="0.2">
      <c r="B2" s="8" t="s">
        <v>3</v>
      </c>
      <c r="C2" s="10">
        <v>42735</v>
      </c>
    </row>
    <row r="3" spans="2:51" x14ac:dyDescent="0.2">
      <c r="B3" s="30"/>
    </row>
    <row r="4" spans="2:51" ht="18" x14ac:dyDescent="0.25">
      <c r="C4" s="36" t="s">
        <v>40</v>
      </c>
      <c r="D4" s="31"/>
      <c r="E4" s="31"/>
      <c r="F4" s="31"/>
      <c r="AU4" s="61"/>
    </row>
    <row r="5" spans="2:51" ht="18.75" thickBot="1" x14ac:dyDescent="0.3">
      <c r="C5" s="35"/>
      <c r="D5" s="31"/>
      <c r="E5" s="31"/>
      <c r="F5" s="31"/>
    </row>
    <row r="6" spans="2:51" ht="25.5" x14ac:dyDescent="0.2">
      <c r="B6" s="44" t="s">
        <v>0</v>
      </c>
      <c r="C6" s="66" t="s">
        <v>20</v>
      </c>
      <c r="D6" s="67"/>
      <c r="E6" s="67"/>
      <c r="F6" s="68"/>
      <c r="G6" s="66" t="s">
        <v>21</v>
      </c>
      <c r="H6" s="67"/>
      <c r="I6" s="67"/>
      <c r="J6" s="68"/>
      <c r="K6" s="66" t="s">
        <v>22</v>
      </c>
      <c r="L6" s="67"/>
      <c r="M6" s="67"/>
      <c r="N6" s="68"/>
      <c r="O6" s="66" t="s">
        <v>26</v>
      </c>
      <c r="P6" s="67"/>
      <c r="Q6" s="67"/>
      <c r="R6" s="68"/>
      <c r="S6" s="66" t="s">
        <v>23</v>
      </c>
      <c r="T6" s="67"/>
      <c r="U6" s="67"/>
      <c r="V6" s="68"/>
      <c r="W6" s="66" t="s">
        <v>27</v>
      </c>
      <c r="X6" s="67"/>
      <c r="Y6" s="67"/>
      <c r="Z6" s="68"/>
      <c r="AA6" s="66" t="s">
        <v>24</v>
      </c>
      <c r="AB6" s="67"/>
      <c r="AC6" s="67"/>
      <c r="AD6" s="68"/>
      <c r="AE6" s="66" t="s">
        <v>28</v>
      </c>
      <c r="AF6" s="67"/>
      <c r="AG6" s="67"/>
      <c r="AH6" s="68"/>
      <c r="AI6" s="66" t="s">
        <v>25</v>
      </c>
      <c r="AJ6" s="67"/>
      <c r="AK6" s="67"/>
      <c r="AL6" s="68"/>
      <c r="AM6" s="66" t="s">
        <v>29</v>
      </c>
      <c r="AN6" s="67"/>
      <c r="AO6" s="67"/>
      <c r="AP6" s="68"/>
      <c r="AQ6" s="69" t="s">
        <v>39</v>
      </c>
      <c r="AR6" s="67"/>
      <c r="AS6" s="67"/>
      <c r="AT6" s="68"/>
      <c r="AU6" s="69" t="s">
        <v>67</v>
      </c>
      <c r="AV6" s="67"/>
      <c r="AW6" s="67"/>
      <c r="AX6" s="68"/>
      <c r="AY6" s="42" t="s">
        <v>30</v>
      </c>
    </row>
    <row r="7" spans="2:51" x14ac:dyDescent="0.2">
      <c r="B7" s="45"/>
      <c r="C7" s="39" t="s">
        <v>35</v>
      </c>
      <c r="D7" s="28" t="s">
        <v>36</v>
      </c>
      <c r="E7" s="28" t="s">
        <v>37</v>
      </c>
      <c r="F7" s="40" t="s">
        <v>38</v>
      </c>
      <c r="G7" s="39" t="s">
        <v>35</v>
      </c>
      <c r="H7" s="28" t="s">
        <v>36</v>
      </c>
      <c r="I7" s="28" t="s">
        <v>37</v>
      </c>
      <c r="J7" s="40" t="s">
        <v>38</v>
      </c>
      <c r="K7" s="39" t="s">
        <v>35</v>
      </c>
      <c r="L7" s="28" t="s">
        <v>36</v>
      </c>
      <c r="M7" s="28" t="s">
        <v>37</v>
      </c>
      <c r="N7" s="40" t="s">
        <v>38</v>
      </c>
      <c r="O7" s="39" t="s">
        <v>35</v>
      </c>
      <c r="P7" s="28" t="s">
        <v>36</v>
      </c>
      <c r="Q7" s="28" t="s">
        <v>37</v>
      </c>
      <c r="R7" s="40" t="s">
        <v>38</v>
      </c>
      <c r="S7" s="39" t="s">
        <v>35</v>
      </c>
      <c r="T7" s="28" t="s">
        <v>36</v>
      </c>
      <c r="U7" s="28" t="s">
        <v>37</v>
      </c>
      <c r="V7" s="40" t="s">
        <v>38</v>
      </c>
      <c r="W7" s="39" t="s">
        <v>35</v>
      </c>
      <c r="X7" s="28" t="s">
        <v>36</v>
      </c>
      <c r="Y7" s="28" t="s">
        <v>37</v>
      </c>
      <c r="Z7" s="40" t="s">
        <v>38</v>
      </c>
      <c r="AA7" s="39" t="s">
        <v>35</v>
      </c>
      <c r="AB7" s="28" t="s">
        <v>36</v>
      </c>
      <c r="AC7" s="28" t="s">
        <v>37</v>
      </c>
      <c r="AD7" s="40" t="s">
        <v>38</v>
      </c>
      <c r="AE7" s="39" t="s">
        <v>35</v>
      </c>
      <c r="AF7" s="28" t="s">
        <v>36</v>
      </c>
      <c r="AG7" s="28" t="s">
        <v>37</v>
      </c>
      <c r="AH7" s="40" t="s">
        <v>38</v>
      </c>
      <c r="AI7" s="39" t="s">
        <v>35</v>
      </c>
      <c r="AJ7" s="28" t="s">
        <v>36</v>
      </c>
      <c r="AK7" s="28" t="s">
        <v>37</v>
      </c>
      <c r="AL7" s="40" t="s">
        <v>38</v>
      </c>
      <c r="AM7" s="39" t="s">
        <v>35</v>
      </c>
      <c r="AN7" s="28" t="s">
        <v>36</v>
      </c>
      <c r="AO7" s="28" t="s">
        <v>37</v>
      </c>
      <c r="AP7" s="40" t="s">
        <v>38</v>
      </c>
      <c r="AQ7" s="29" t="s">
        <v>35</v>
      </c>
      <c r="AR7" s="28" t="s">
        <v>36</v>
      </c>
      <c r="AS7" s="28" t="s">
        <v>37</v>
      </c>
      <c r="AT7" s="40" t="s">
        <v>38</v>
      </c>
      <c r="AU7" s="29" t="s">
        <v>35</v>
      </c>
      <c r="AV7" s="28" t="s">
        <v>36</v>
      </c>
      <c r="AW7" s="28" t="s">
        <v>37</v>
      </c>
      <c r="AX7" s="40" t="s">
        <v>38</v>
      </c>
      <c r="AY7" s="43"/>
    </row>
    <row r="8" spans="2:51" x14ac:dyDescent="0.2">
      <c r="B8" s="58">
        <v>2005</v>
      </c>
      <c r="C8" s="11">
        <v>47</v>
      </c>
      <c r="D8" s="11">
        <v>77</v>
      </c>
      <c r="E8" s="11">
        <v>146</v>
      </c>
      <c r="F8" s="11">
        <v>239</v>
      </c>
      <c r="G8" s="11">
        <v>314</v>
      </c>
      <c r="H8" s="11">
        <v>302</v>
      </c>
      <c r="I8" s="11">
        <v>468</v>
      </c>
      <c r="J8" s="11">
        <v>584</v>
      </c>
      <c r="K8" s="11">
        <v>403</v>
      </c>
      <c r="L8" s="11">
        <v>845</v>
      </c>
      <c r="M8" s="11">
        <v>567</v>
      </c>
      <c r="N8" s="11">
        <v>220</v>
      </c>
      <c r="O8" s="11">
        <v>201</v>
      </c>
      <c r="P8" s="11">
        <v>312</v>
      </c>
      <c r="Q8" s="11">
        <v>87</v>
      </c>
      <c r="R8" s="11">
        <v>112</v>
      </c>
      <c r="S8" s="11">
        <v>93</v>
      </c>
      <c r="T8" s="11">
        <v>16</v>
      </c>
      <c r="U8" s="11">
        <v>338</v>
      </c>
      <c r="V8" s="11">
        <v>26</v>
      </c>
      <c r="W8" s="11">
        <v>20</v>
      </c>
      <c r="X8" s="11">
        <v>10</v>
      </c>
      <c r="Y8" s="11">
        <v>15</v>
      </c>
      <c r="Z8" s="11">
        <v>16</v>
      </c>
      <c r="AA8" s="11">
        <v>9</v>
      </c>
      <c r="AB8" s="11">
        <v>24</v>
      </c>
      <c r="AC8" s="11">
        <v>30</v>
      </c>
      <c r="AD8" s="11">
        <v>34</v>
      </c>
      <c r="AE8" s="11">
        <v>12</v>
      </c>
      <c r="AF8" s="11">
        <v>1</v>
      </c>
      <c r="AG8" s="11">
        <v>1</v>
      </c>
      <c r="AH8" s="11">
        <v>0</v>
      </c>
      <c r="AI8" s="11">
        <v>0</v>
      </c>
      <c r="AJ8" s="11">
        <v>0</v>
      </c>
      <c r="AK8" s="11">
        <v>1</v>
      </c>
      <c r="AL8" s="11">
        <v>23</v>
      </c>
      <c r="AM8" s="11">
        <v>1</v>
      </c>
      <c r="AN8" s="11">
        <v>0</v>
      </c>
      <c r="AO8" s="11">
        <v>0</v>
      </c>
      <c r="AP8" s="11">
        <v>1</v>
      </c>
      <c r="AQ8" s="11">
        <v>3</v>
      </c>
      <c r="AR8" s="11">
        <v>1</v>
      </c>
      <c r="AS8" s="11">
        <v>2</v>
      </c>
      <c r="AT8" s="11">
        <v>5</v>
      </c>
      <c r="AU8" s="11">
        <v>3</v>
      </c>
      <c r="AV8" s="11">
        <v>0</v>
      </c>
      <c r="AW8" s="11">
        <v>0</v>
      </c>
      <c r="AX8" s="11">
        <v>0</v>
      </c>
      <c r="AY8" s="64">
        <f>SUM(C8:AX8)-'1) Notification Year'!E30</f>
        <v>0</v>
      </c>
    </row>
    <row r="9" spans="2:51" x14ac:dyDescent="0.2">
      <c r="B9" s="58">
        <f>B8+1</f>
        <v>2006</v>
      </c>
      <c r="C9" s="11">
        <v>67</v>
      </c>
      <c r="D9" s="11">
        <v>118</v>
      </c>
      <c r="E9" s="11">
        <v>259</v>
      </c>
      <c r="F9" s="11">
        <v>338</v>
      </c>
      <c r="G9" s="11">
        <v>304</v>
      </c>
      <c r="H9" s="11">
        <v>356</v>
      </c>
      <c r="I9" s="11">
        <v>508</v>
      </c>
      <c r="J9" s="11">
        <v>341</v>
      </c>
      <c r="K9" s="11">
        <v>345</v>
      </c>
      <c r="L9" s="11">
        <v>538</v>
      </c>
      <c r="M9" s="11">
        <v>156</v>
      </c>
      <c r="N9" s="11">
        <v>311</v>
      </c>
      <c r="O9" s="11">
        <v>137</v>
      </c>
      <c r="P9" s="11">
        <v>57</v>
      </c>
      <c r="Q9" s="11">
        <v>516</v>
      </c>
      <c r="R9" s="11">
        <v>90</v>
      </c>
      <c r="S9" s="11">
        <v>36</v>
      </c>
      <c r="T9" s="11">
        <v>43</v>
      </c>
      <c r="U9" s="11">
        <v>94</v>
      </c>
      <c r="V9" s="11">
        <v>38</v>
      </c>
      <c r="W9" s="11">
        <v>14</v>
      </c>
      <c r="X9" s="11">
        <v>22</v>
      </c>
      <c r="Y9" s="11">
        <v>29</v>
      </c>
      <c r="Z9" s="11">
        <v>32</v>
      </c>
      <c r="AA9" s="11">
        <v>9</v>
      </c>
      <c r="AB9" s="11">
        <v>3</v>
      </c>
      <c r="AC9" s="11">
        <v>3</v>
      </c>
      <c r="AD9" s="11">
        <v>2</v>
      </c>
      <c r="AE9" s="11">
        <v>1</v>
      </c>
      <c r="AF9" s="11">
        <v>3</v>
      </c>
      <c r="AG9" s="11">
        <v>5</v>
      </c>
      <c r="AH9" s="11">
        <v>5</v>
      </c>
      <c r="AI9" s="11">
        <v>13</v>
      </c>
      <c r="AJ9" s="11">
        <v>1</v>
      </c>
      <c r="AK9" s="11">
        <v>0</v>
      </c>
      <c r="AL9" s="11">
        <v>1</v>
      </c>
      <c r="AM9" s="11">
        <v>1</v>
      </c>
      <c r="AN9" s="11">
        <v>0</v>
      </c>
      <c r="AO9" s="11">
        <v>2</v>
      </c>
      <c r="AP9" s="11">
        <v>6</v>
      </c>
      <c r="AQ9" s="11">
        <v>2</v>
      </c>
      <c r="AR9" s="11">
        <v>2</v>
      </c>
      <c r="AS9" s="11">
        <v>4</v>
      </c>
      <c r="AT9" s="11">
        <v>0</v>
      </c>
      <c r="AU9" s="49"/>
      <c r="AV9" s="33"/>
      <c r="AW9" s="33"/>
      <c r="AX9" s="46"/>
      <c r="AY9" s="64">
        <f>SUM(C9:AX9)-'1) Notification Year'!E31</f>
        <v>-1</v>
      </c>
    </row>
    <row r="10" spans="2:51" x14ac:dyDescent="0.2">
      <c r="B10" s="58">
        <f t="shared" ref="B10:B19" si="0">B9+1</f>
        <v>2007</v>
      </c>
      <c r="C10" s="11">
        <v>75</v>
      </c>
      <c r="D10" s="11">
        <v>134</v>
      </c>
      <c r="E10" s="11">
        <v>239</v>
      </c>
      <c r="F10" s="11">
        <v>280</v>
      </c>
      <c r="G10" s="11">
        <v>370</v>
      </c>
      <c r="H10" s="11">
        <v>513</v>
      </c>
      <c r="I10" s="11">
        <v>295</v>
      </c>
      <c r="J10" s="11">
        <v>599</v>
      </c>
      <c r="K10" s="11">
        <v>253</v>
      </c>
      <c r="L10" s="11">
        <v>198</v>
      </c>
      <c r="M10" s="11">
        <v>438</v>
      </c>
      <c r="N10" s="11">
        <v>375</v>
      </c>
      <c r="O10" s="11">
        <v>167</v>
      </c>
      <c r="P10" s="11">
        <v>116</v>
      </c>
      <c r="Q10" s="11">
        <v>153</v>
      </c>
      <c r="R10" s="11">
        <v>107</v>
      </c>
      <c r="S10" s="11">
        <v>42</v>
      </c>
      <c r="T10" s="11">
        <v>65</v>
      </c>
      <c r="U10" s="11">
        <v>40</v>
      </c>
      <c r="V10" s="11">
        <v>127</v>
      </c>
      <c r="W10" s="11">
        <v>16</v>
      </c>
      <c r="X10" s="11">
        <v>5</v>
      </c>
      <c r="Y10" s="11">
        <v>6</v>
      </c>
      <c r="Z10" s="11">
        <v>4</v>
      </c>
      <c r="AA10" s="11">
        <v>4</v>
      </c>
      <c r="AB10" s="11">
        <v>3</v>
      </c>
      <c r="AC10" s="11">
        <v>8</v>
      </c>
      <c r="AD10" s="11">
        <v>51</v>
      </c>
      <c r="AE10" s="11">
        <v>12</v>
      </c>
      <c r="AF10" s="11">
        <v>1</v>
      </c>
      <c r="AG10" s="11">
        <v>0</v>
      </c>
      <c r="AH10" s="11">
        <v>6</v>
      </c>
      <c r="AI10" s="11">
        <v>5</v>
      </c>
      <c r="AJ10" s="11">
        <v>4</v>
      </c>
      <c r="AK10" s="11">
        <v>3</v>
      </c>
      <c r="AL10" s="11">
        <v>8</v>
      </c>
      <c r="AM10" s="11">
        <v>9</v>
      </c>
      <c r="AN10" s="11">
        <v>4</v>
      </c>
      <c r="AO10" s="11">
        <v>6</v>
      </c>
      <c r="AP10" s="11">
        <v>5</v>
      </c>
      <c r="AQ10" s="49"/>
      <c r="AR10" s="33"/>
      <c r="AS10" s="33"/>
      <c r="AT10" s="46"/>
      <c r="AU10" s="49"/>
      <c r="AV10" s="33"/>
      <c r="AW10" s="33"/>
      <c r="AX10" s="46"/>
      <c r="AY10" s="64">
        <f>SUM(C10:AX10)-'1) Notification Year'!E32</f>
        <v>-2</v>
      </c>
    </row>
    <row r="11" spans="2:51" x14ac:dyDescent="0.2">
      <c r="B11" s="58">
        <f t="shared" si="0"/>
        <v>2008</v>
      </c>
      <c r="C11" s="11">
        <v>101</v>
      </c>
      <c r="D11" s="11">
        <v>263</v>
      </c>
      <c r="E11" s="11">
        <v>286</v>
      </c>
      <c r="F11" s="11">
        <v>409</v>
      </c>
      <c r="G11" s="11">
        <v>432</v>
      </c>
      <c r="H11" s="11">
        <v>360</v>
      </c>
      <c r="I11" s="11">
        <v>495</v>
      </c>
      <c r="J11" s="11">
        <v>727</v>
      </c>
      <c r="K11" s="11">
        <v>363</v>
      </c>
      <c r="L11" s="11">
        <v>412</v>
      </c>
      <c r="M11" s="11">
        <v>574</v>
      </c>
      <c r="N11" s="11">
        <v>299</v>
      </c>
      <c r="O11" s="11">
        <v>134</v>
      </c>
      <c r="P11" s="11">
        <v>220</v>
      </c>
      <c r="Q11" s="11">
        <v>143</v>
      </c>
      <c r="R11" s="11">
        <v>158</v>
      </c>
      <c r="S11" s="11">
        <v>54</v>
      </c>
      <c r="T11" s="11">
        <v>48</v>
      </c>
      <c r="U11" s="11">
        <v>22</v>
      </c>
      <c r="V11" s="11">
        <v>19</v>
      </c>
      <c r="W11" s="11">
        <v>21</v>
      </c>
      <c r="X11" s="11">
        <v>8</v>
      </c>
      <c r="Y11" s="11">
        <v>14</v>
      </c>
      <c r="Z11" s="11">
        <v>68</v>
      </c>
      <c r="AA11" s="11">
        <v>21</v>
      </c>
      <c r="AB11" s="11">
        <v>7</v>
      </c>
      <c r="AC11" s="11">
        <v>4</v>
      </c>
      <c r="AD11" s="11">
        <v>3</v>
      </c>
      <c r="AE11" s="11">
        <v>11</v>
      </c>
      <c r="AF11" s="11">
        <v>39</v>
      </c>
      <c r="AG11" s="11">
        <v>9</v>
      </c>
      <c r="AH11" s="11">
        <v>50</v>
      </c>
      <c r="AI11" s="11">
        <v>22</v>
      </c>
      <c r="AJ11" s="11">
        <v>64</v>
      </c>
      <c r="AK11" s="11">
        <v>18</v>
      </c>
      <c r="AL11" s="11">
        <v>6</v>
      </c>
      <c r="AM11" s="51"/>
      <c r="AN11" s="33"/>
      <c r="AO11" s="33"/>
      <c r="AP11" s="46"/>
      <c r="AQ11" s="49"/>
      <c r="AR11" s="33"/>
      <c r="AS11" s="33"/>
      <c r="AT11" s="46"/>
      <c r="AU11" s="49"/>
      <c r="AV11" s="33"/>
      <c r="AW11" s="33"/>
      <c r="AX11" s="46"/>
      <c r="AY11" s="64">
        <f>SUM(C11:AX11)-'1) Notification Year'!E33</f>
        <v>-7</v>
      </c>
    </row>
    <row r="12" spans="2:51" x14ac:dyDescent="0.2">
      <c r="B12" s="58">
        <f t="shared" si="0"/>
        <v>2009</v>
      </c>
      <c r="C12" s="11">
        <v>120</v>
      </c>
      <c r="D12" s="11">
        <v>265</v>
      </c>
      <c r="E12" s="11">
        <v>358</v>
      </c>
      <c r="F12" s="11">
        <v>496</v>
      </c>
      <c r="G12" s="11">
        <v>499</v>
      </c>
      <c r="H12" s="11">
        <v>603</v>
      </c>
      <c r="I12" s="11">
        <v>976</v>
      </c>
      <c r="J12" s="11">
        <v>534</v>
      </c>
      <c r="K12" s="11">
        <v>363</v>
      </c>
      <c r="L12" s="11">
        <v>426</v>
      </c>
      <c r="M12" s="11">
        <v>306</v>
      </c>
      <c r="N12" s="11">
        <v>380</v>
      </c>
      <c r="O12" s="11">
        <v>238</v>
      </c>
      <c r="P12" s="11">
        <v>143</v>
      </c>
      <c r="Q12" s="11">
        <v>68</v>
      </c>
      <c r="R12" s="11">
        <v>64</v>
      </c>
      <c r="S12" s="11">
        <v>52</v>
      </c>
      <c r="T12" s="11">
        <v>23</v>
      </c>
      <c r="U12" s="11">
        <v>24</v>
      </c>
      <c r="V12" s="11">
        <v>56</v>
      </c>
      <c r="W12" s="11">
        <v>9</v>
      </c>
      <c r="X12" s="11">
        <v>13</v>
      </c>
      <c r="Y12" s="11">
        <v>16</v>
      </c>
      <c r="Z12" s="11">
        <v>31</v>
      </c>
      <c r="AA12" s="11">
        <v>37</v>
      </c>
      <c r="AB12" s="11">
        <v>72</v>
      </c>
      <c r="AC12" s="11">
        <v>27</v>
      </c>
      <c r="AD12" s="11">
        <v>93</v>
      </c>
      <c r="AE12" s="11">
        <v>50</v>
      </c>
      <c r="AF12" s="11">
        <v>58</v>
      </c>
      <c r="AG12" s="11">
        <v>51</v>
      </c>
      <c r="AH12" s="11">
        <v>7</v>
      </c>
      <c r="AI12" s="51"/>
      <c r="AJ12" s="33"/>
      <c r="AK12" s="33"/>
      <c r="AL12" s="46"/>
      <c r="AM12" s="51"/>
      <c r="AN12" s="33"/>
      <c r="AO12" s="33"/>
      <c r="AP12" s="46"/>
      <c r="AQ12" s="49"/>
      <c r="AR12" s="33"/>
      <c r="AS12" s="33"/>
      <c r="AT12" s="46"/>
      <c r="AU12" s="49"/>
      <c r="AV12" s="33"/>
      <c r="AW12" s="33"/>
      <c r="AX12" s="46"/>
      <c r="AY12" s="64">
        <f>SUM(C12:AX12)-'1) Notification Year'!E34</f>
        <v>-16</v>
      </c>
    </row>
    <row r="13" spans="2:51" x14ac:dyDescent="0.2">
      <c r="B13" s="58">
        <f t="shared" si="0"/>
        <v>2010</v>
      </c>
      <c r="C13" s="11">
        <v>131</v>
      </c>
      <c r="D13" s="11">
        <v>330</v>
      </c>
      <c r="E13" s="11">
        <v>431</v>
      </c>
      <c r="F13" s="11">
        <v>448</v>
      </c>
      <c r="G13" s="11">
        <v>500</v>
      </c>
      <c r="H13" s="11">
        <v>772</v>
      </c>
      <c r="I13" s="11">
        <v>548</v>
      </c>
      <c r="J13" s="11">
        <v>763</v>
      </c>
      <c r="K13" s="11">
        <v>714</v>
      </c>
      <c r="L13" s="11">
        <v>453</v>
      </c>
      <c r="M13" s="11">
        <v>253</v>
      </c>
      <c r="N13" s="11">
        <v>252</v>
      </c>
      <c r="O13" s="11">
        <v>153</v>
      </c>
      <c r="P13" s="11">
        <v>86</v>
      </c>
      <c r="Q13" s="11">
        <v>101</v>
      </c>
      <c r="R13" s="11">
        <v>122</v>
      </c>
      <c r="S13" s="11">
        <v>75</v>
      </c>
      <c r="T13" s="11">
        <v>87</v>
      </c>
      <c r="U13" s="11">
        <v>48</v>
      </c>
      <c r="V13" s="11">
        <v>109</v>
      </c>
      <c r="W13" s="11">
        <v>74</v>
      </c>
      <c r="X13" s="11">
        <v>115</v>
      </c>
      <c r="Y13" s="11">
        <v>32</v>
      </c>
      <c r="Z13" s="11">
        <v>143</v>
      </c>
      <c r="AA13" s="11">
        <v>122</v>
      </c>
      <c r="AB13" s="11">
        <v>119</v>
      </c>
      <c r="AC13" s="11">
        <v>89</v>
      </c>
      <c r="AD13" s="11">
        <v>18</v>
      </c>
      <c r="AE13" s="51"/>
      <c r="AF13" s="33"/>
      <c r="AG13" s="33"/>
      <c r="AH13" s="46"/>
      <c r="AI13" s="51"/>
      <c r="AJ13" s="33"/>
      <c r="AK13" s="33"/>
      <c r="AL13" s="46"/>
      <c r="AM13" s="51"/>
      <c r="AN13" s="33"/>
      <c r="AO13" s="33"/>
      <c r="AP13" s="46"/>
      <c r="AQ13" s="49"/>
      <c r="AR13" s="33"/>
      <c r="AS13" s="33"/>
      <c r="AT13" s="46"/>
      <c r="AU13" s="49"/>
      <c r="AV13" s="33"/>
      <c r="AW13" s="33"/>
      <c r="AX13" s="46"/>
      <c r="AY13" s="64">
        <f>SUM(C13:AX13)-'1) Notification Year'!E35</f>
        <v>-47</v>
      </c>
    </row>
    <row r="14" spans="2:51" x14ac:dyDescent="0.2">
      <c r="B14" s="58">
        <f t="shared" si="0"/>
        <v>2011</v>
      </c>
      <c r="C14" s="11">
        <v>152</v>
      </c>
      <c r="D14" s="11">
        <v>445</v>
      </c>
      <c r="E14" s="11">
        <v>536</v>
      </c>
      <c r="F14" s="11">
        <v>786</v>
      </c>
      <c r="G14" s="11">
        <v>908</v>
      </c>
      <c r="H14" s="11">
        <v>999</v>
      </c>
      <c r="I14" s="11">
        <v>702</v>
      </c>
      <c r="J14" s="11">
        <v>878</v>
      </c>
      <c r="K14" s="11">
        <v>531</v>
      </c>
      <c r="L14" s="11">
        <v>459</v>
      </c>
      <c r="M14" s="11">
        <v>476</v>
      </c>
      <c r="N14" s="11">
        <v>406</v>
      </c>
      <c r="O14" s="11">
        <v>428</v>
      </c>
      <c r="P14" s="11">
        <v>420</v>
      </c>
      <c r="Q14" s="11">
        <v>342</v>
      </c>
      <c r="R14" s="11">
        <v>549</v>
      </c>
      <c r="S14" s="11">
        <v>287</v>
      </c>
      <c r="T14" s="11">
        <v>202</v>
      </c>
      <c r="U14" s="11">
        <v>112</v>
      </c>
      <c r="V14" s="11">
        <v>325</v>
      </c>
      <c r="W14" s="11">
        <v>265</v>
      </c>
      <c r="X14" s="11">
        <v>255</v>
      </c>
      <c r="Y14" s="11">
        <v>155</v>
      </c>
      <c r="Z14" s="11">
        <v>60</v>
      </c>
      <c r="AA14" s="51"/>
      <c r="AB14" s="33"/>
      <c r="AC14" s="33"/>
      <c r="AD14" s="46"/>
      <c r="AE14" s="51"/>
      <c r="AF14" s="33"/>
      <c r="AG14" s="33"/>
      <c r="AH14" s="46"/>
      <c r="AI14" s="51"/>
      <c r="AJ14" s="33"/>
      <c r="AK14" s="33"/>
      <c r="AL14" s="46"/>
      <c r="AM14" s="51"/>
      <c r="AN14" s="33"/>
      <c r="AO14" s="33"/>
      <c r="AP14" s="46"/>
      <c r="AQ14" s="49"/>
      <c r="AR14" s="33"/>
      <c r="AS14" s="33"/>
      <c r="AT14" s="46"/>
      <c r="AU14" s="49"/>
      <c r="AV14" s="33"/>
      <c r="AW14" s="33"/>
      <c r="AX14" s="46"/>
      <c r="AY14" s="64">
        <f>SUM(C14:AX14)-'1) Notification Year'!E36</f>
        <v>-23</v>
      </c>
    </row>
    <row r="15" spans="2:51" x14ac:dyDescent="0.2">
      <c r="B15" s="58">
        <f t="shared" si="0"/>
        <v>2012</v>
      </c>
      <c r="C15" s="11">
        <v>294</v>
      </c>
      <c r="D15" s="11">
        <v>592</v>
      </c>
      <c r="E15" s="11">
        <v>672</v>
      </c>
      <c r="F15" s="11">
        <v>1015</v>
      </c>
      <c r="G15" s="11">
        <v>1005</v>
      </c>
      <c r="H15" s="11">
        <v>976</v>
      </c>
      <c r="I15" s="11">
        <v>1278</v>
      </c>
      <c r="J15" s="11">
        <v>1454</v>
      </c>
      <c r="K15" s="11">
        <v>1468</v>
      </c>
      <c r="L15" s="11">
        <v>1097</v>
      </c>
      <c r="M15" s="11">
        <v>900</v>
      </c>
      <c r="N15" s="11">
        <v>1485</v>
      </c>
      <c r="O15" s="11">
        <v>997</v>
      </c>
      <c r="P15" s="11">
        <v>1057</v>
      </c>
      <c r="Q15" s="11">
        <v>838</v>
      </c>
      <c r="R15" s="11">
        <v>1127</v>
      </c>
      <c r="S15" s="11">
        <v>825</v>
      </c>
      <c r="T15" s="11">
        <v>564</v>
      </c>
      <c r="U15" s="11">
        <v>376</v>
      </c>
      <c r="V15" s="11">
        <v>162</v>
      </c>
      <c r="W15" s="51"/>
      <c r="X15" s="33"/>
      <c r="Y15" s="33"/>
      <c r="Z15" s="46"/>
      <c r="AA15" s="51"/>
      <c r="AB15" s="33"/>
      <c r="AC15" s="33"/>
      <c r="AD15" s="46"/>
      <c r="AE15" s="51"/>
      <c r="AF15" s="33"/>
      <c r="AG15" s="33"/>
      <c r="AH15" s="46"/>
      <c r="AI15" s="51"/>
      <c r="AJ15" s="33"/>
      <c r="AK15" s="33"/>
      <c r="AL15" s="46"/>
      <c r="AM15" s="51"/>
      <c r="AN15" s="33"/>
      <c r="AO15" s="33"/>
      <c r="AP15" s="46"/>
      <c r="AQ15" s="49"/>
      <c r="AR15" s="33"/>
      <c r="AS15" s="33"/>
      <c r="AT15" s="46"/>
      <c r="AU15" s="49"/>
      <c r="AV15" s="33"/>
      <c r="AW15" s="33"/>
      <c r="AX15" s="46"/>
      <c r="AY15" s="64">
        <f>SUM(C15:AX15)-'1) Notification Year'!E37</f>
        <v>-17</v>
      </c>
    </row>
    <row r="16" spans="2:51" x14ac:dyDescent="0.2">
      <c r="B16" s="58">
        <f t="shared" si="0"/>
        <v>2013</v>
      </c>
      <c r="C16" s="11">
        <v>391</v>
      </c>
      <c r="D16" s="11">
        <v>778</v>
      </c>
      <c r="E16" s="11">
        <v>1100</v>
      </c>
      <c r="F16" s="11">
        <v>2045</v>
      </c>
      <c r="G16" s="11">
        <v>2578</v>
      </c>
      <c r="H16" s="11">
        <v>2629</v>
      </c>
      <c r="I16" s="11">
        <v>2727</v>
      </c>
      <c r="J16" s="11">
        <v>3926</v>
      </c>
      <c r="K16" s="11">
        <v>3539</v>
      </c>
      <c r="L16" s="11">
        <v>3565</v>
      </c>
      <c r="M16" s="11">
        <v>3399</v>
      </c>
      <c r="N16" s="11">
        <v>3496</v>
      </c>
      <c r="O16" s="11">
        <v>2672</v>
      </c>
      <c r="P16" s="11">
        <v>2001</v>
      </c>
      <c r="Q16" s="11">
        <v>1366</v>
      </c>
      <c r="R16" s="11">
        <v>810</v>
      </c>
      <c r="S16" s="51"/>
      <c r="T16" s="33"/>
      <c r="U16" s="33"/>
      <c r="V16" s="46"/>
      <c r="W16" s="51"/>
      <c r="X16" s="33"/>
      <c r="Y16" s="33"/>
      <c r="Z16" s="46"/>
      <c r="AA16" s="51"/>
      <c r="AB16" s="33"/>
      <c r="AC16" s="33"/>
      <c r="AD16" s="46"/>
      <c r="AE16" s="51"/>
      <c r="AF16" s="33"/>
      <c r="AG16" s="33"/>
      <c r="AH16" s="46"/>
      <c r="AI16" s="51"/>
      <c r="AJ16" s="33"/>
      <c r="AK16" s="33"/>
      <c r="AL16" s="46"/>
      <c r="AM16" s="51"/>
      <c r="AN16" s="33"/>
      <c r="AO16" s="33"/>
      <c r="AP16" s="46"/>
      <c r="AQ16" s="49"/>
      <c r="AR16" s="33"/>
      <c r="AS16" s="33"/>
      <c r="AT16" s="46"/>
      <c r="AU16" s="49"/>
      <c r="AV16" s="33"/>
      <c r="AW16" s="33"/>
      <c r="AX16" s="46"/>
      <c r="AY16" s="64">
        <f>SUM(C16:AX16)-'1) Notification Year'!E38</f>
        <v>-60</v>
      </c>
    </row>
    <row r="17" spans="2:51" x14ac:dyDescent="0.2">
      <c r="B17" s="58">
        <f t="shared" si="0"/>
        <v>2014</v>
      </c>
      <c r="C17" s="11">
        <v>350</v>
      </c>
      <c r="D17" s="11">
        <v>855</v>
      </c>
      <c r="E17" s="11">
        <v>1334</v>
      </c>
      <c r="F17" s="11">
        <v>2197</v>
      </c>
      <c r="G17" s="11">
        <v>2439</v>
      </c>
      <c r="H17" s="11">
        <v>2356</v>
      </c>
      <c r="I17" s="11">
        <v>3485</v>
      </c>
      <c r="J17" s="11">
        <v>3737</v>
      </c>
      <c r="K17" s="11">
        <v>4012</v>
      </c>
      <c r="L17" s="11">
        <v>2617</v>
      </c>
      <c r="M17" s="11">
        <v>1780</v>
      </c>
      <c r="N17" s="11">
        <v>1389</v>
      </c>
      <c r="O17" s="51"/>
      <c r="P17" s="33"/>
      <c r="Q17" s="33"/>
      <c r="R17" s="46"/>
      <c r="S17" s="51"/>
      <c r="T17" s="33"/>
      <c r="U17" s="33"/>
      <c r="V17" s="46"/>
      <c r="W17" s="51"/>
      <c r="X17" s="33"/>
      <c r="Y17" s="33"/>
      <c r="Z17" s="46"/>
      <c r="AA17" s="51"/>
      <c r="AB17" s="33"/>
      <c r="AC17" s="33"/>
      <c r="AD17" s="46"/>
      <c r="AE17" s="51"/>
      <c r="AF17" s="33"/>
      <c r="AG17" s="33"/>
      <c r="AH17" s="46"/>
      <c r="AI17" s="51"/>
      <c r="AJ17" s="33"/>
      <c r="AK17" s="33"/>
      <c r="AL17" s="46"/>
      <c r="AM17" s="51"/>
      <c r="AN17" s="33"/>
      <c r="AO17" s="33"/>
      <c r="AP17" s="46"/>
      <c r="AQ17" s="49"/>
      <c r="AR17" s="33"/>
      <c r="AS17" s="33"/>
      <c r="AT17" s="46"/>
      <c r="AU17" s="49"/>
      <c r="AV17" s="33"/>
      <c r="AW17" s="33"/>
      <c r="AX17" s="46"/>
      <c r="AY17" s="64">
        <f>SUM(C17:AX17)-'1) Notification Year'!E39</f>
        <v>-121</v>
      </c>
    </row>
    <row r="18" spans="2:51" x14ac:dyDescent="0.2">
      <c r="B18" s="58">
        <f t="shared" si="0"/>
        <v>2015</v>
      </c>
      <c r="C18" s="11">
        <v>292</v>
      </c>
      <c r="D18" s="11">
        <v>871</v>
      </c>
      <c r="E18" s="11">
        <v>1640</v>
      </c>
      <c r="F18" s="11">
        <v>3084</v>
      </c>
      <c r="G18" s="11">
        <v>3623</v>
      </c>
      <c r="H18" s="11">
        <v>4009</v>
      </c>
      <c r="I18" s="11">
        <v>3550</v>
      </c>
      <c r="J18" s="11">
        <v>4165</v>
      </c>
      <c r="K18" s="51"/>
      <c r="L18" s="33"/>
      <c r="M18" s="33"/>
      <c r="N18" s="46"/>
      <c r="O18" s="51"/>
      <c r="P18" s="33"/>
      <c r="Q18" s="33"/>
      <c r="R18" s="46"/>
      <c r="S18" s="51"/>
      <c r="T18" s="33"/>
      <c r="U18" s="33"/>
      <c r="V18" s="46"/>
      <c r="W18" s="51"/>
      <c r="X18" s="33"/>
      <c r="Y18" s="33"/>
      <c r="Z18" s="46"/>
      <c r="AA18" s="51"/>
      <c r="AB18" s="33"/>
      <c r="AC18" s="33"/>
      <c r="AD18" s="46"/>
      <c r="AE18" s="51"/>
      <c r="AF18" s="33"/>
      <c r="AG18" s="33"/>
      <c r="AH18" s="46"/>
      <c r="AI18" s="51"/>
      <c r="AJ18" s="33"/>
      <c r="AK18" s="33"/>
      <c r="AL18" s="46"/>
      <c r="AM18" s="51"/>
      <c r="AN18" s="33"/>
      <c r="AO18" s="33"/>
      <c r="AP18" s="46"/>
      <c r="AQ18" s="49"/>
      <c r="AR18" s="33"/>
      <c r="AS18" s="33"/>
      <c r="AT18" s="46"/>
      <c r="AU18" s="49"/>
      <c r="AV18" s="33"/>
      <c r="AW18" s="33"/>
      <c r="AX18" s="46"/>
      <c r="AY18" s="64">
        <f>SUM(C18:AX18)-'1) Notification Year'!E40</f>
        <v>-409</v>
      </c>
    </row>
    <row r="19" spans="2:51" ht="13.5" thickBot="1" x14ac:dyDescent="0.25">
      <c r="B19" s="59">
        <f t="shared" si="0"/>
        <v>2016</v>
      </c>
      <c r="C19" s="11">
        <v>176</v>
      </c>
      <c r="D19" s="11">
        <v>533</v>
      </c>
      <c r="E19" s="11">
        <v>882</v>
      </c>
      <c r="F19" s="11">
        <v>1495</v>
      </c>
      <c r="G19" s="50"/>
      <c r="H19" s="48"/>
      <c r="I19" s="48"/>
      <c r="J19" s="41"/>
      <c r="K19" s="50"/>
      <c r="L19" s="48"/>
      <c r="M19" s="48"/>
      <c r="N19" s="41"/>
      <c r="O19" s="50"/>
      <c r="P19" s="48"/>
      <c r="Q19" s="48"/>
      <c r="R19" s="41"/>
      <c r="S19" s="50"/>
      <c r="T19" s="48"/>
      <c r="U19" s="48"/>
      <c r="V19" s="41"/>
      <c r="W19" s="50"/>
      <c r="X19" s="48"/>
      <c r="Y19" s="48"/>
      <c r="Z19" s="41"/>
      <c r="AA19" s="50"/>
      <c r="AB19" s="48"/>
      <c r="AC19" s="48"/>
      <c r="AD19" s="41"/>
      <c r="AE19" s="50"/>
      <c r="AF19" s="48"/>
      <c r="AG19" s="48"/>
      <c r="AH19" s="41"/>
      <c r="AI19" s="50"/>
      <c r="AJ19" s="48"/>
      <c r="AK19" s="48"/>
      <c r="AL19" s="41"/>
      <c r="AM19" s="50"/>
      <c r="AN19" s="48"/>
      <c r="AO19" s="48"/>
      <c r="AP19" s="41"/>
      <c r="AQ19" s="47"/>
      <c r="AR19" s="48"/>
      <c r="AS19" s="48"/>
      <c r="AT19" s="41"/>
      <c r="AU19" s="47"/>
      <c r="AV19" s="48"/>
      <c r="AW19" s="48"/>
      <c r="AX19" s="41"/>
      <c r="AY19" s="64">
        <f>SUM(C19:AX19)-'1) Notification Year'!E41</f>
        <v>-62</v>
      </c>
    </row>
    <row r="22" spans="2:51" ht="18" x14ac:dyDescent="0.25">
      <c r="C22" s="36" t="s">
        <v>41</v>
      </c>
      <c r="D22" s="31"/>
      <c r="E22" s="31"/>
      <c r="F22" s="31"/>
    </row>
    <row r="23" spans="2:51" ht="18.75" thickBot="1" x14ac:dyDescent="0.3">
      <c r="C23" s="35"/>
      <c r="D23" s="31"/>
      <c r="E23" s="31"/>
      <c r="F23" s="31"/>
    </row>
    <row r="24" spans="2:51" ht="25.5" x14ac:dyDescent="0.2">
      <c r="B24" s="44" t="s">
        <v>0</v>
      </c>
      <c r="C24" s="66" t="s">
        <v>20</v>
      </c>
      <c r="D24" s="67"/>
      <c r="E24" s="67"/>
      <c r="F24" s="68"/>
      <c r="G24" s="66" t="s">
        <v>21</v>
      </c>
      <c r="H24" s="67"/>
      <c r="I24" s="67"/>
      <c r="J24" s="68"/>
      <c r="K24" s="66" t="s">
        <v>22</v>
      </c>
      <c r="L24" s="67"/>
      <c r="M24" s="67"/>
      <c r="N24" s="68"/>
      <c r="O24" s="66" t="s">
        <v>26</v>
      </c>
      <c r="P24" s="67"/>
      <c r="Q24" s="67"/>
      <c r="R24" s="68"/>
      <c r="S24" s="66" t="s">
        <v>23</v>
      </c>
      <c r="T24" s="67"/>
      <c r="U24" s="67"/>
      <c r="V24" s="68"/>
      <c r="W24" s="66" t="s">
        <v>27</v>
      </c>
      <c r="X24" s="67"/>
      <c r="Y24" s="67"/>
      <c r="Z24" s="68"/>
      <c r="AA24" s="66" t="s">
        <v>24</v>
      </c>
      <c r="AB24" s="67"/>
      <c r="AC24" s="67"/>
      <c r="AD24" s="68"/>
      <c r="AE24" s="66" t="s">
        <v>28</v>
      </c>
      <c r="AF24" s="67"/>
      <c r="AG24" s="67"/>
      <c r="AH24" s="68"/>
      <c r="AI24" s="66" t="s">
        <v>25</v>
      </c>
      <c r="AJ24" s="67"/>
      <c r="AK24" s="67"/>
      <c r="AL24" s="68"/>
      <c r="AM24" s="66" t="s">
        <v>29</v>
      </c>
      <c r="AN24" s="67"/>
      <c r="AO24" s="67"/>
      <c r="AP24" s="68"/>
      <c r="AQ24" s="69" t="s">
        <v>39</v>
      </c>
      <c r="AR24" s="67"/>
      <c r="AS24" s="67"/>
      <c r="AT24" s="68"/>
      <c r="AU24" s="69" t="s">
        <v>67</v>
      </c>
      <c r="AV24" s="67"/>
      <c r="AW24" s="67"/>
      <c r="AX24" s="68"/>
      <c r="AY24" s="32" t="s">
        <v>31</v>
      </c>
    </row>
    <row r="25" spans="2:51" x14ac:dyDescent="0.2">
      <c r="B25" s="45"/>
      <c r="C25" s="39" t="s">
        <v>35</v>
      </c>
      <c r="D25" s="28" t="s">
        <v>36</v>
      </c>
      <c r="E25" s="28" t="s">
        <v>37</v>
      </c>
      <c r="F25" s="40" t="s">
        <v>38</v>
      </c>
      <c r="G25" s="39" t="s">
        <v>35</v>
      </c>
      <c r="H25" s="28" t="s">
        <v>36</v>
      </c>
      <c r="I25" s="28" t="s">
        <v>37</v>
      </c>
      <c r="J25" s="40" t="s">
        <v>38</v>
      </c>
      <c r="K25" s="39" t="s">
        <v>35</v>
      </c>
      <c r="L25" s="28" t="s">
        <v>36</v>
      </c>
      <c r="M25" s="28" t="s">
        <v>37</v>
      </c>
      <c r="N25" s="40" t="s">
        <v>38</v>
      </c>
      <c r="O25" s="39" t="s">
        <v>35</v>
      </c>
      <c r="P25" s="28" t="s">
        <v>36</v>
      </c>
      <c r="Q25" s="28" t="s">
        <v>37</v>
      </c>
      <c r="R25" s="40" t="s">
        <v>38</v>
      </c>
      <c r="S25" s="39" t="s">
        <v>35</v>
      </c>
      <c r="T25" s="28" t="s">
        <v>36</v>
      </c>
      <c r="U25" s="28" t="s">
        <v>37</v>
      </c>
      <c r="V25" s="40" t="s">
        <v>38</v>
      </c>
      <c r="W25" s="39" t="s">
        <v>35</v>
      </c>
      <c r="X25" s="28" t="s">
        <v>36</v>
      </c>
      <c r="Y25" s="28" t="s">
        <v>37</v>
      </c>
      <c r="Z25" s="40" t="s">
        <v>38</v>
      </c>
      <c r="AA25" s="39" t="s">
        <v>35</v>
      </c>
      <c r="AB25" s="28" t="s">
        <v>36</v>
      </c>
      <c r="AC25" s="28" t="s">
        <v>37</v>
      </c>
      <c r="AD25" s="40" t="s">
        <v>38</v>
      </c>
      <c r="AE25" s="39" t="s">
        <v>35</v>
      </c>
      <c r="AF25" s="28" t="s">
        <v>36</v>
      </c>
      <c r="AG25" s="28" t="s">
        <v>37</v>
      </c>
      <c r="AH25" s="40" t="s">
        <v>38</v>
      </c>
      <c r="AI25" s="39" t="s">
        <v>35</v>
      </c>
      <c r="AJ25" s="28" t="s">
        <v>36</v>
      </c>
      <c r="AK25" s="28" t="s">
        <v>37</v>
      </c>
      <c r="AL25" s="40" t="s">
        <v>38</v>
      </c>
      <c r="AM25" s="39" t="s">
        <v>35</v>
      </c>
      <c r="AN25" s="28" t="s">
        <v>36</v>
      </c>
      <c r="AO25" s="28" t="s">
        <v>37</v>
      </c>
      <c r="AP25" s="40" t="s">
        <v>38</v>
      </c>
      <c r="AQ25" s="29" t="s">
        <v>35</v>
      </c>
      <c r="AR25" s="28" t="s">
        <v>36</v>
      </c>
      <c r="AS25" s="28" t="s">
        <v>37</v>
      </c>
      <c r="AT25" s="40" t="s">
        <v>38</v>
      </c>
      <c r="AU25" s="29" t="s">
        <v>35</v>
      </c>
      <c r="AV25" s="28" t="s">
        <v>36</v>
      </c>
      <c r="AW25" s="28" t="s">
        <v>37</v>
      </c>
      <c r="AX25" s="40" t="s">
        <v>38</v>
      </c>
      <c r="AY25" s="34"/>
    </row>
    <row r="26" spans="2:51" x14ac:dyDescent="0.2">
      <c r="B26" s="58">
        <v>2005</v>
      </c>
      <c r="C26" s="11">
        <v>8</v>
      </c>
      <c r="D26" s="11">
        <v>15</v>
      </c>
      <c r="E26" s="11">
        <v>47</v>
      </c>
      <c r="F26" s="11">
        <v>79</v>
      </c>
      <c r="G26" s="11">
        <v>170</v>
      </c>
      <c r="H26" s="11">
        <v>279</v>
      </c>
      <c r="I26" s="11">
        <v>346</v>
      </c>
      <c r="J26" s="11">
        <v>389</v>
      </c>
      <c r="K26" s="11">
        <v>358</v>
      </c>
      <c r="L26" s="11">
        <v>331</v>
      </c>
      <c r="M26" s="11">
        <v>930</v>
      </c>
      <c r="N26" s="11">
        <v>366</v>
      </c>
      <c r="O26" s="11">
        <v>471</v>
      </c>
      <c r="P26" s="11">
        <v>462</v>
      </c>
      <c r="Q26" s="11">
        <v>181</v>
      </c>
      <c r="R26" s="11">
        <v>239</v>
      </c>
      <c r="S26" s="11">
        <v>137</v>
      </c>
      <c r="T26" s="11">
        <v>91</v>
      </c>
      <c r="U26" s="11">
        <v>133</v>
      </c>
      <c r="V26" s="11">
        <v>117</v>
      </c>
      <c r="W26" s="11">
        <v>74</v>
      </c>
      <c r="X26" s="11">
        <v>37</v>
      </c>
      <c r="Y26" s="11">
        <v>60</v>
      </c>
      <c r="Z26" s="11">
        <v>31</v>
      </c>
      <c r="AA26" s="11">
        <v>17</v>
      </c>
      <c r="AB26" s="11">
        <v>40</v>
      </c>
      <c r="AC26" s="11">
        <v>51</v>
      </c>
      <c r="AD26" s="11">
        <v>64</v>
      </c>
      <c r="AE26" s="11">
        <v>38</v>
      </c>
      <c r="AF26" s="11">
        <v>9</v>
      </c>
      <c r="AG26" s="11">
        <v>9</v>
      </c>
      <c r="AH26" s="11">
        <v>6</v>
      </c>
      <c r="AI26" s="11">
        <v>8</v>
      </c>
      <c r="AJ26" s="11">
        <v>5</v>
      </c>
      <c r="AK26" s="11">
        <v>3</v>
      </c>
      <c r="AL26" s="11">
        <v>9</v>
      </c>
      <c r="AM26" s="11">
        <v>6</v>
      </c>
      <c r="AN26" s="11">
        <v>3</v>
      </c>
      <c r="AO26" s="11">
        <v>2</v>
      </c>
      <c r="AP26" s="11">
        <v>1</v>
      </c>
      <c r="AQ26" s="11">
        <v>5</v>
      </c>
      <c r="AR26" s="11">
        <v>4</v>
      </c>
      <c r="AS26" s="11">
        <v>5</v>
      </c>
      <c r="AT26" s="11">
        <v>6</v>
      </c>
      <c r="AU26" s="11">
        <v>3</v>
      </c>
      <c r="AV26" s="11">
        <v>3</v>
      </c>
      <c r="AW26" s="11">
        <v>1</v>
      </c>
      <c r="AX26" s="11">
        <v>1</v>
      </c>
      <c r="AY26" s="65">
        <f>SUM(C26:AX26)-'1) Notification Year'!D30</f>
        <v>-16</v>
      </c>
    </row>
    <row r="27" spans="2:51" x14ac:dyDescent="0.2">
      <c r="B27" s="58">
        <f>B26+1</f>
        <v>2006</v>
      </c>
      <c r="C27" s="11">
        <v>3</v>
      </c>
      <c r="D27" s="11">
        <v>32</v>
      </c>
      <c r="E27" s="11">
        <v>86</v>
      </c>
      <c r="F27" s="11">
        <v>140</v>
      </c>
      <c r="G27" s="11">
        <v>208</v>
      </c>
      <c r="H27" s="11">
        <v>280</v>
      </c>
      <c r="I27" s="11">
        <v>295</v>
      </c>
      <c r="J27" s="11">
        <v>373</v>
      </c>
      <c r="K27" s="11">
        <v>516</v>
      </c>
      <c r="L27" s="11">
        <v>490</v>
      </c>
      <c r="M27" s="11">
        <v>294</v>
      </c>
      <c r="N27" s="11">
        <v>424</v>
      </c>
      <c r="O27" s="11">
        <v>202</v>
      </c>
      <c r="P27" s="11">
        <v>188</v>
      </c>
      <c r="Q27" s="11">
        <v>270</v>
      </c>
      <c r="R27" s="11">
        <v>254</v>
      </c>
      <c r="S27" s="11">
        <v>159</v>
      </c>
      <c r="T27" s="11">
        <v>128</v>
      </c>
      <c r="U27" s="11">
        <v>159</v>
      </c>
      <c r="V27" s="11">
        <v>72</v>
      </c>
      <c r="W27" s="11">
        <v>40</v>
      </c>
      <c r="X27" s="11">
        <v>77</v>
      </c>
      <c r="Y27" s="11">
        <v>122</v>
      </c>
      <c r="Z27" s="11">
        <v>109</v>
      </c>
      <c r="AA27" s="11">
        <v>49</v>
      </c>
      <c r="AB27" s="11">
        <v>30</v>
      </c>
      <c r="AC27" s="11">
        <v>17</v>
      </c>
      <c r="AD27" s="11">
        <v>9</v>
      </c>
      <c r="AE27" s="11">
        <v>21</v>
      </c>
      <c r="AF27" s="11">
        <v>11</v>
      </c>
      <c r="AG27" s="11">
        <v>10</v>
      </c>
      <c r="AH27" s="11">
        <v>14</v>
      </c>
      <c r="AI27" s="11">
        <v>11</v>
      </c>
      <c r="AJ27" s="11">
        <v>2</v>
      </c>
      <c r="AK27" s="11">
        <v>6</v>
      </c>
      <c r="AL27" s="11">
        <v>7</v>
      </c>
      <c r="AM27" s="11">
        <v>5</v>
      </c>
      <c r="AN27" s="11">
        <v>11</v>
      </c>
      <c r="AO27" s="11">
        <v>7</v>
      </c>
      <c r="AP27" s="11">
        <v>14</v>
      </c>
      <c r="AQ27" s="11">
        <v>6</v>
      </c>
      <c r="AR27" s="11">
        <v>7</v>
      </c>
      <c r="AS27" s="11">
        <v>4</v>
      </c>
      <c r="AT27" s="11">
        <v>3</v>
      </c>
      <c r="AU27" s="49"/>
      <c r="AV27" s="33"/>
      <c r="AW27" s="33"/>
      <c r="AX27" s="46"/>
      <c r="AY27" s="65">
        <f>SUM(C27:AX27)-'1) Notification Year'!D31</f>
        <v>-19</v>
      </c>
    </row>
    <row r="28" spans="2:51" x14ac:dyDescent="0.2">
      <c r="B28" s="58">
        <f t="shared" ref="B28:B37" si="1">B27+1</f>
        <v>2007</v>
      </c>
      <c r="C28" s="11">
        <v>21</v>
      </c>
      <c r="D28" s="11">
        <v>28</v>
      </c>
      <c r="E28" s="11">
        <v>91</v>
      </c>
      <c r="F28" s="11">
        <v>138</v>
      </c>
      <c r="G28" s="11">
        <v>183</v>
      </c>
      <c r="H28" s="11">
        <v>336</v>
      </c>
      <c r="I28" s="11">
        <v>278</v>
      </c>
      <c r="J28" s="11">
        <v>497</v>
      </c>
      <c r="K28" s="11">
        <v>307</v>
      </c>
      <c r="L28" s="11">
        <v>350</v>
      </c>
      <c r="M28" s="11">
        <v>491</v>
      </c>
      <c r="N28" s="11">
        <v>472</v>
      </c>
      <c r="O28" s="11">
        <v>347</v>
      </c>
      <c r="P28" s="11">
        <v>293</v>
      </c>
      <c r="Q28" s="11">
        <v>305</v>
      </c>
      <c r="R28" s="11">
        <v>201</v>
      </c>
      <c r="S28" s="11">
        <v>111</v>
      </c>
      <c r="T28" s="11">
        <v>134</v>
      </c>
      <c r="U28" s="11">
        <v>108</v>
      </c>
      <c r="V28" s="11">
        <v>104</v>
      </c>
      <c r="W28" s="11">
        <v>90</v>
      </c>
      <c r="X28" s="11">
        <v>52</v>
      </c>
      <c r="Y28" s="11">
        <v>42</v>
      </c>
      <c r="Z28" s="11">
        <v>23</v>
      </c>
      <c r="AA28" s="11">
        <v>32</v>
      </c>
      <c r="AB28" s="11">
        <v>29</v>
      </c>
      <c r="AC28" s="11">
        <v>25</v>
      </c>
      <c r="AD28" s="11">
        <v>29</v>
      </c>
      <c r="AE28" s="11">
        <v>11</v>
      </c>
      <c r="AF28" s="11">
        <v>6</v>
      </c>
      <c r="AG28" s="11">
        <v>2</v>
      </c>
      <c r="AH28" s="11">
        <v>12</v>
      </c>
      <c r="AI28" s="11">
        <v>10</v>
      </c>
      <c r="AJ28" s="11">
        <v>31</v>
      </c>
      <c r="AK28" s="11">
        <v>16</v>
      </c>
      <c r="AL28" s="11">
        <v>18</v>
      </c>
      <c r="AM28" s="11">
        <v>15</v>
      </c>
      <c r="AN28" s="11">
        <v>7</v>
      </c>
      <c r="AO28" s="11">
        <v>11</v>
      </c>
      <c r="AP28" s="11">
        <v>1</v>
      </c>
      <c r="AQ28" s="49"/>
      <c r="AR28" s="33"/>
      <c r="AS28" s="33"/>
      <c r="AT28" s="46"/>
      <c r="AU28" s="49"/>
      <c r="AV28" s="33"/>
      <c r="AW28" s="33"/>
      <c r="AX28" s="46"/>
      <c r="AY28" s="65">
        <f>SUM(C28:AX28)-'1) Notification Year'!D32</f>
        <v>-30</v>
      </c>
    </row>
    <row r="29" spans="2:51" x14ac:dyDescent="0.2">
      <c r="B29" s="58">
        <f t="shared" si="1"/>
        <v>2008</v>
      </c>
      <c r="C29" s="11">
        <v>6</v>
      </c>
      <c r="D29" s="11">
        <v>38</v>
      </c>
      <c r="E29" s="11">
        <v>85</v>
      </c>
      <c r="F29" s="11">
        <v>174</v>
      </c>
      <c r="G29" s="11">
        <v>229</v>
      </c>
      <c r="H29" s="11">
        <v>318</v>
      </c>
      <c r="I29" s="11">
        <v>461</v>
      </c>
      <c r="J29" s="11">
        <v>651</v>
      </c>
      <c r="K29" s="11">
        <v>565</v>
      </c>
      <c r="L29" s="11">
        <v>616</v>
      </c>
      <c r="M29" s="11">
        <v>692</v>
      </c>
      <c r="N29" s="11">
        <v>428</v>
      </c>
      <c r="O29" s="11">
        <v>330</v>
      </c>
      <c r="P29" s="11">
        <v>361</v>
      </c>
      <c r="Q29" s="11">
        <v>325</v>
      </c>
      <c r="R29" s="11">
        <v>245</v>
      </c>
      <c r="S29" s="11">
        <v>216</v>
      </c>
      <c r="T29" s="11">
        <v>159</v>
      </c>
      <c r="U29" s="11">
        <v>116</v>
      </c>
      <c r="V29" s="11">
        <v>92</v>
      </c>
      <c r="W29" s="11">
        <v>127</v>
      </c>
      <c r="X29" s="11">
        <v>49</v>
      </c>
      <c r="Y29" s="11">
        <v>39</v>
      </c>
      <c r="Z29" s="11">
        <v>69</v>
      </c>
      <c r="AA29" s="11">
        <v>36</v>
      </c>
      <c r="AB29" s="11">
        <v>41</v>
      </c>
      <c r="AC29" s="11">
        <v>9</v>
      </c>
      <c r="AD29" s="11">
        <v>26</v>
      </c>
      <c r="AE29" s="11">
        <v>30</v>
      </c>
      <c r="AF29" s="11">
        <v>51</v>
      </c>
      <c r="AG29" s="11">
        <v>22</v>
      </c>
      <c r="AH29" s="11">
        <v>31</v>
      </c>
      <c r="AI29" s="11">
        <v>23</v>
      </c>
      <c r="AJ29" s="11">
        <v>60</v>
      </c>
      <c r="AK29" s="11">
        <v>16</v>
      </c>
      <c r="AL29" s="11">
        <v>13</v>
      </c>
      <c r="AM29" s="51"/>
      <c r="AN29" s="33"/>
      <c r="AO29" s="33"/>
      <c r="AP29" s="46"/>
      <c r="AQ29" s="49"/>
      <c r="AR29" s="33"/>
      <c r="AS29" s="33"/>
      <c r="AT29" s="46"/>
      <c r="AU29" s="49"/>
      <c r="AV29" s="33"/>
      <c r="AW29" s="33"/>
      <c r="AX29" s="46"/>
      <c r="AY29" s="65">
        <f>SUM(C29:AX29)-'1) Notification Year'!D33</f>
        <v>-102</v>
      </c>
    </row>
    <row r="30" spans="2:51" x14ac:dyDescent="0.2">
      <c r="B30" s="58">
        <f t="shared" si="1"/>
        <v>2009</v>
      </c>
      <c r="C30" s="11">
        <v>10</v>
      </c>
      <c r="D30" s="11">
        <v>36</v>
      </c>
      <c r="E30" s="11">
        <v>146</v>
      </c>
      <c r="F30" s="11">
        <v>300</v>
      </c>
      <c r="G30" s="11">
        <v>451</v>
      </c>
      <c r="H30" s="11">
        <v>629</v>
      </c>
      <c r="I30" s="11">
        <v>730</v>
      </c>
      <c r="J30" s="11">
        <v>685</v>
      </c>
      <c r="K30" s="11">
        <v>603</v>
      </c>
      <c r="L30" s="11">
        <v>636</v>
      </c>
      <c r="M30" s="11">
        <v>593</v>
      </c>
      <c r="N30" s="11">
        <v>468</v>
      </c>
      <c r="O30" s="11">
        <v>503</v>
      </c>
      <c r="P30" s="11">
        <v>341</v>
      </c>
      <c r="Q30" s="11">
        <v>234</v>
      </c>
      <c r="R30" s="11">
        <v>215</v>
      </c>
      <c r="S30" s="11">
        <v>257</v>
      </c>
      <c r="T30" s="11">
        <v>146</v>
      </c>
      <c r="U30" s="11">
        <v>91</v>
      </c>
      <c r="V30" s="11">
        <v>155</v>
      </c>
      <c r="W30" s="11">
        <v>66</v>
      </c>
      <c r="X30" s="11">
        <v>68</v>
      </c>
      <c r="Y30" s="11">
        <v>53</v>
      </c>
      <c r="Z30" s="11">
        <v>78</v>
      </c>
      <c r="AA30" s="11">
        <v>51</v>
      </c>
      <c r="AB30" s="11">
        <v>57</v>
      </c>
      <c r="AC30" s="11">
        <v>38</v>
      </c>
      <c r="AD30" s="11">
        <v>68</v>
      </c>
      <c r="AE30" s="11">
        <v>71</v>
      </c>
      <c r="AF30" s="11">
        <v>63</v>
      </c>
      <c r="AG30" s="11">
        <v>39</v>
      </c>
      <c r="AH30" s="11">
        <v>25</v>
      </c>
      <c r="AI30" s="51"/>
      <c r="AJ30" s="33"/>
      <c r="AK30" s="33"/>
      <c r="AL30" s="46"/>
      <c r="AM30" s="51"/>
      <c r="AN30" s="33"/>
      <c r="AO30" s="33"/>
      <c r="AP30" s="46"/>
      <c r="AQ30" s="49"/>
      <c r="AR30" s="33"/>
      <c r="AS30" s="33"/>
      <c r="AT30" s="46"/>
      <c r="AU30" s="49"/>
      <c r="AV30" s="33"/>
      <c r="AW30" s="33"/>
      <c r="AX30" s="46"/>
      <c r="AY30" s="65">
        <f>SUM(C30:AX30)-'1) Notification Year'!D34</f>
        <v>-129</v>
      </c>
    </row>
    <row r="31" spans="2:51" x14ac:dyDescent="0.2">
      <c r="B31" s="58">
        <f t="shared" si="1"/>
        <v>2010</v>
      </c>
      <c r="C31" s="11">
        <v>17</v>
      </c>
      <c r="D31" s="11">
        <v>59</v>
      </c>
      <c r="E31" s="11">
        <v>218</v>
      </c>
      <c r="F31" s="11">
        <v>382</v>
      </c>
      <c r="G31" s="11">
        <v>470</v>
      </c>
      <c r="H31" s="11">
        <v>690</v>
      </c>
      <c r="I31" s="11">
        <v>632</v>
      </c>
      <c r="J31" s="11">
        <v>647</v>
      </c>
      <c r="K31" s="11">
        <v>744</v>
      </c>
      <c r="L31" s="11">
        <v>639</v>
      </c>
      <c r="M31" s="11">
        <v>479</v>
      </c>
      <c r="N31" s="11">
        <v>450</v>
      </c>
      <c r="O31" s="11">
        <v>409</v>
      </c>
      <c r="P31" s="11">
        <v>306</v>
      </c>
      <c r="Q31" s="11">
        <v>227</v>
      </c>
      <c r="R31" s="11">
        <v>328</v>
      </c>
      <c r="S31" s="11">
        <v>147</v>
      </c>
      <c r="T31" s="11">
        <v>179</v>
      </c>
      <c r="U31" s="11">
        <v>109</v>
      </c>
      <c r="V31" s="11">
        <v>303</v>
      </c>
      <c r="W31" s="11">
        <v>101</v>
      </c>
      <c r="X31" s="11">
        <v>116</v>
      </c>
      <c r="Y31" s="11">
        <v>99</v>
      </c>
      <c r="Z31" s="11">
        <v>136</v>
      </c>
      <c r="AA31" s="11">
        <v>150</v>
      </c>
      <c r="AB31" s="11">
        <v>118</v>
      </c>
      <c r="AC31" s="11">
        <v>63</v>
      </c>
      <c r="AD31" s="11">
        <v>48</v>
      </c>
      <c r="AE31" s="51"/>
      <c r="AF31" s="33"/>
      <c r="AG31" s="33"/>
      <c r="AH31" s="46"/>
      <c r="AI31" s="51"/>
      <c r="AJ31" s="33"/>
      <c r="AK31" s="33"/>
      <c r="AL31" s="46"/>
      <c r="AM31" s="51"/>
      <c r="AN31" s="33"/>
      <c r="AO31" s="33"/>
      <c r="AP31" s="46"/>
      <c r="AQ31" s="49"/>
      <c r="AR31" s="33"/>
      <c r="AS31" s="33"/>
      <c r="AT31" s="46"/>
      <c r="AU31" s="49"/>
      <c r="AV31" s="33"/>
      <c r="AW31" s="33"/>
      <c r="AX31" s="46"/>
      <c r="AY31" s="65">
        <f>SUM(C31:AX31)-'1) Notification Year'!D35</f>
        <v>-276</v>
      </c>
    </row>
    <row r="32" spans="2:51" x14ac:dyDescent="0.2">
      <c r="B32" s="58">
        <f t="shared" si="1"/>
        <v>2011</v>
      </c>
      <c r="C32" s="11">
        <v>3</v>
      </c>
      <c r="D32" s="11">
        <v>36</v>
      </c>
      <c r="E32" s="11">
        <v>147</v>
      </c>
      <c r="F32" s="11">
        <v>338</v>
      </c>
      <c r="G32" s="11">
        <v>481</v>
      </c>
      <c r="H32" s="11">
        <v>677</v>
      </c>
      <c r="I32" s="11">
        <v>620</v>
      </c>
      <c r="J32" s="11">
        <v>813</v>
      </c>
      <c r="K32" s="11">
        <v>732</v>
      </c>
      <c r="L32" s="11">
        <v>594</v>
      </c>
      <c r="M32" s="11">
        <v>575</v>
      </c>
      <c r="N32" s="11">
        <v>633</v>
      </c>
      <c r="O32" s="11">
        <v>510</v>
      </c>
      <c r="P32" s="11">
        <v>433</v>
      </c>
      <c r="Q32" s="11">
        <v>293</v>
      </c>
      <c r="R32" s="11">
        <v>633</v>
      </c>
      <c r="S32" s="11">
        <v>301</v>
      </c>
      <c r="T32" s="11">
        <v>251</v>
      </c>
      <c r="U32" s="11">
        <v>275</v>
      </c>
      <c r="V32" s="11">
        <v>318</v>
      </c>
      <c r="W32" s="11">
        <v>377</v>
      </c>
      <c r="X32" s="11">
        <v>277</v>
      </c>
      <c r="Y32" s="11">
        <v>179</v>
      </c>
      <c r="Z32" s="11">
        <v>167</v>
      </c>
      <c r="AA32" s="51"/>
      <c r="AB32" s="33"/>
      <c r="AC32" s="33"/>
      <c r="AD32" s="46"/>
      <c r="AE32" s="51"/>
      <c r="AF32" s="33"/>
      <c r="AG32" s="33"/>
      <c r="AH32" s="46"/>
      <c r="AI32" s="51"/>
      <c r="AJ32" s="33"/>
      <c r="AK32" s="33"/>
      <c r="AL32" s="46"/>
      <c r="AM32" s="51"/>
      <c r="AN32" s="33"/>
      <c r="AO32" s="33"/>
      <c r="AP32" s="46"/>
      <c r="AQ32" s="49"/>
      <c r="AR32" s="33"/>
      <c r="AS32" s="33"/>
      <c r="AT32" s="46"/>
      <c r="AU32" s="49"/>
      <c r="AV32" s="33"/>
      <c r="AW32" s="33"/>
      <c r="AX32" s="46"/>
      <c r="AY32" s="65">
        <f>SUM(C32:AX32)-'1) Notification Year'!D36</f>
        <v>-12</v>
      </c>
    </row>
    <row r="33" spans="2:51" x14ac:dyDescent="0.2">
      <c r="B33" s="58">
        <f t="shared" si="1"/>
        <v>2012</v>
      </c>
      <c r="C33" s="11">
        <v>5</v>
      </c>
      <c r="D33" s="11">
        <v>51</v>
      </c>
      <c r="E33" s="11">
        <v>133</v>
      </c>
      <c r="F33" s="11">
        <v>330</v>
      </c>
      <c r="G33" s="11">
        <v>561</v>
      </c>
      <c r="H33" s="11">
        <v>638</v>
      </c>
      <c r="I33" s="11">
        <v>769</v>
      </c>
      <c r="J33" s="11">
        <v>850</v>
      </c>
      <c r="K33" s="11">
        <v>854</v>
      </c>
      <c r="L33" s="11">
        <v>715</v>
      </c>
      <c r="M33" s="11">
        <v>712</v>
      </c>
      <c r="N33" s="11">
        <v>1172</v>
      </c>
      <c r="O33" s="11">
        <v>716</v>
      </c>
      <c r="P33" s="11">
        <v>599</v>
      </c>
      <c r="Q33" s="11">
        <v>674</v>
      </c>
      <c r="R33" s="11">
        <v>740</v>
      </c>
      <c r="S33" s="11">
        <v>713</v>
      </c>
      <c r="T33" s="11">
        <v>577</v>
      </c>
      <c r="U33" s="11">
        <v>434</v>
      </c>
      <c r="V33" s="11">
        <v>388</v>
      </c>
      <c r="W33" s="51"/>
      <c r="X33" s="33"/>
      <c r="Y33" s="33"/>
      <c r="Z33" s="46"/>
      <c r="AA33" s="51"/>
      <c r="AB33" s="33"/>
      <c r="AC33" s="33"/>
      <c r="AD33" s="46"/>
      <c r="AE33" s="51"/>
      <c r="AF33" s="33"/>
      <c r="AG33" s="33"/>
      <c r="AH33" s="46"/>
      <c r="AI33" s="51"/>
      <c r="AJ33" s="33"/>
      <c r="AK33" s="33"/>
      <c r="AL33" s="46"/>
      <c r="AM33" s="51"/>
      <c r="AN33" s="33"/>
      <c r="AO33" s="33"/>
      <c r="AP33" s="46"/>
      <c r="AQ33" s="49"/>
      <c r="AR33" s="33"/>
      <c r="AS33" s="33"/>
      <c r="AT33" s="46"/>
      <c r="AU33" s="49"/>
      <c r="AV33" s="33"/>
      <c r="AW33" s="33"/>
      <c r="AX33" s="46"/>
      <c r="AY33" s="65">
        <f>SUM(C33:AX33)-'1) Notification Year'!D37</f>
        <v>-24</v>
      </c>
    </row>
    <row r="34" spans="2:51" x14ac:dyDescent="0.2">
      <c r="B34" s="58">
        <f t="shared" si="1"/>
        <v>2013</v>
      </c>
      <c r="C34" s="11">
        <v>6</v>
      </c>
      <c r="D34" s="11">
        <v>30</v>
      </c>
      <c r="E34" s="11">
        <v>109</v>
      </c>
      <c r="F34" s="11">
        <v>279</v>
      </c>
      <c r="G34" s="11">
        <v>439</v>
      </c>
      <c r="H34" s="11">
        <v>635</v>
      </c>
      <c r="I34" s="11">
        <v>650</v>
      </c>
      <c r="J34" s="11">
        <v>1053</v>
      </c>
      <c r="K34" s="11">
        <v>950</v>
      </c>
      <c r="L34" s="11">
        <v>856</v>
      </c>
      <c r="M34" s="11">
        <v>939</v>
      </c>
      <c r="N34" s="11">
        <v>1018</v>
      </c>
      <c r="O34" s="11">
        <v>1096</v>
      </c>
      <c r="P34" s="11">
        <v>981</v>
      </c>
      <c r="Q34" s="11">
        <v>746</v>
      </c>
      <c r="R34" s="11">
        <v>764</v>
      </c>
      <c r="S34" s="51"/>
      <c r="T34" s="33"/>
      <c r="U34" s="33"/>
      <c r="V34" s="46"/>
      <c r="W34" s="51"/>
      <c r="X34" s="33"/>
      <c r="Y34" s="33"/>
      <c r="Z34" s="46"/>
      <c r="AA34" s="51"/>
      <c r="AB34" s="33"/>
      <c r="AC34" s="33"/>
      <c r="AD34" s="46"/>
      <c r="AE34" s="51"/>
      <c r="AF34" s="33"/>
      <c r="AG34" s="33"/>
      <c r="AH34" s="46"/>
      <c r="AI34" s="51"/>
      <c r="AJ34" s="33"/>
      <c r="AK34" s="33"/>
      <c r="AL34" s="46"/>
      <c r="AM34" s="51"/>
      <c r="AN34" s="33"/>
      <c r="AO34" s="33"/>
      <c r="AP34" s="46"/>
      <c r="AQ34" s="49"/>
      <c r="AR34" s="33"/>
      <c r="AS34" s="33"/>
      <c r="AT34" s="46"/>
      <c r="AU34" s="49"/>
      <c r="AV34" s="33"/>
      <c r="AW34" s="33"/>
      <c r="AX34" s="46"/>
      <c r="AY34" s="65">
        <f>SUM(C34:AX34)-'1) Notification Year'!D38</f>
        <v>-29</v>
      </c>
    </row>
    <row r="35" spans="2:51" x14ac:dyDescent="0.2">
      <c r="B35" s="58">
        <f t="shared" si="1"/>
        <v>2014</v>
      </c>
      <c r="C35" s="11">
        <v>6</v>
      </c>
      <c r="D35" s="11">
        <v>42</v>
      </c>
      <c r="E35" s="11">
        <v>130</v>
      </c>
      <c r="F35" s="11">
        <v>269</v>
      </c>
      <c r="G35" s="11">
        <v>424</v>
      </c>
      <c r="H35" s="11">
        <v>492</v>
      </c>
      <c r="I35" s="11">
        <v>783</v>
      </c>
      <c r="J35" s="11">
        <v>766</v>
      </c>
      <c r="K35" s="11">
        <v>944</v>
      </c>
      <c r="L35" s="11">
        <v>901</v>
      </c>
      <c r="M35" s="11">
        <v>725</v>
      </c>
      <c r="N35" s="11">
        <v>800</v>
      </c>
      <c r="O35" s="51"/>
      <c r="P35" s="33"/>
      <c r="Q35" s="33"/>
      <c r="R35" s="46"/>
      <c r="S35" s="51"/>
      <c r="T35" s="33"/>
      <c r="U35" s="33"/>
      <c r="V35" s="46"/>
      <c r="W35" s="51"/>
      <c r="X35" s="33"/>
      <c r="Y35" s="33"/>
      <c r="Z35" s="46"/>
      <c r="AA35" s="51"/>
      <c r="AB35" s="33"/>
      <c r="AC35" s="33"/>
      <c r="AD35" s="46"/>
      <c r="AE35" s="51"/>
      <c r="AF35" s="33"/>
      <c r="AG35" s="33"/>
      <c r="AH35" s="46"/>
      <c r="AI35" s="51"/>
      <c r="AJ35" s="33"/>
      <c r="AK35" s="33"/>
      <c r="AL35" s="46"/>
      <c r="AM35" s="51"/>
      <c r="AN35" s="33"/>
      <c r="AO35" s="33"/>
      <c r="AP35" s="46"/>
      <c r="AQ35" s="49"/>
      <c r="AR35" s="33"/>
      <c r="AS35" s="33"/>
      <c r="AT35" s="46"/>
      <c r="AU35" s="49"/>
      <c r="AV35" s="33"/>
      <c r="AW35" s="33"/>
      <c r="AX35" s="46"/>
      <c r="AY35" s="65">
        <f>SUM(C35:AX35)-'1) Notification Year'!D39</f>
        <v>-51</v>
      </c>
    </row>
    <row r="36" spans="2:51" x14ac:dyDescent="0.2">
      <c r="B36" s="58">
        <f t="shared" si="1"/>
        <v>2015</v>
      </c>
      <c r="C36" s="11">
        <v>9</v>
      </c>
      <c r="D36" s="11">
        <v>45</v>
      </c>
      <c r="E36" s="11">
        <v>91</v>
      </c>
      <c r="F36" s="11">
        <v>198</v>
      </c>
      <c r="G36" s="11">
        <v>374</v>
      </c>
      <c r="H36" s="11">
        <v>437</v>
      </c>
      <c r="I36" s="11">
        <v>472</v>
      </c>
      <c r="J36" s="11">
        <v>589</v>
      </c>
      <c r="K36" s="51"/>
      <c r="L36" s="33"/>
      <c r="M36" s="33"/>
      <c r="N36" s="46"/>
      <c r="O36" s="51"/>
      <c r="P36" s="33"/>
      <c r="Q36" s="33"/>
      <c r="R36" s="46"/>
      <c r="S36" s="51"/>
      <c r="T36" s="33"/>
      <c r="U36" s="33"/>
      <c r="V36" s="46"/>
      <c r="W36" s="51"/>
      <c r="X36" s="33"/>
      <c r="Y36" s="33"/>
      <c r="Z36" s="46"/>
      <c r="AA36" s="51"/>
      <c r="AB36" s="33"/>
      <c r="AC36" s="33"/>
      <c r="AD36" s="46"/>
      <c r="AE36" s="51"/>
      <c r="AF36" s="33"/>
      <c r="AG36" s="33"/>
      <c r="AH36" s="46"/>
      <c r="AI36" s="51"/>
      <c r="AJ36" s="33"/>
      <c r="AK36" s="33"/>
      <c r="AL36" s="46"/>
      <c r="AM36" s="51"/>
      <c r="AN36" s="33"/>
      <c r="AO36" s="33"/>
      <c r="AP36" s="46"/>
      <c r="AQ36" s="49"/>
      <c r="AR36" s="33"/>
      <c r="AS36" s="33"/>
      <c r="AT36" s="46"/>
      <c r="AU36" s="49"/>
      <c r="AV36" s="33"/>
      <c r="AW36" s="33"/>
      <c r="AX36" s="46"/>
      <c r="AY36" s="65">
        <f>SUM(C36:AX36)-'1) Notification Year'!D40</f>
        <v>-46</v>
      </c>
    </row>
    <row r="37" spans="2:51" ht="13.5" thickBot="1" x14ac:dyDescent="0.25">
      <c r="B37" s="59">
        <f t="shared" si="1"/>
        <v>2016</v>
      </c>
      <c r="C37" s="11">
        <v>4</v>
      </c>
      <c r="D37" s="11">
        <v>22</v>
      </c>
      <c r="E37" s="11">
        <v>43</v>
      </c>
      <c r="F37" s="11">
        <v>79</v>
      </c>
      <c r="G37" s="50"/>
      <c r="H37" s="48"/>
      <c r="I37" s="48"/>
      <c r="J37" s="41"/>
      <c r="K37" s="50"/>
      <c r="L37" s="48"/>
      <c r="M37" s="48"/>
      <c r="N37" s="41"/>
      <c r="O37" s="50"/>
      <c r="P37" s="48"/>
      <c r="Q37" s="48"/>
      <c r="R37" s="41"/>
      <c r="S37" s="50"/>
      <c r="T37" s="48"/>
      <c r="U37" s="48"/>
      <c r="V37" s="41"/>
      <c r="W37" s="50"/>
      <c r="X37" s="48"/>
      <c r="Y37" s="48"/>
      <c r="Z37" s="41"/>
      <c r="AA37" s="50"/>
      <c r="AB37" s="48"/>
      <c r="AC37" s="48"/>
      <c r="AD37" s="41"/>
      <c r="AE37" s="50"/>
      <c r="AF37" s="48"/>
      <c r="AG37" s="48"/>
      <c r="AH37" s="41"/>
      <c r="AI37" s="50"/>
      <c r="AJ37" s="48"/>
      <c r="AK37" s="48"/>
      <c r="AL37" s="41"/>
      <c r="AM37" s="50"/>
      <c r="AN37" s="48"/>
      <c r="AO37" s="48"/>
      <c r="AP37" s="41"/>
      <c r="AQ37" s="47"/>
      <c r="AR37" s="48"/>
      <c r="AS37" s="48"/>
      <c r="AT37" s="41"/>
      <c r="AU37" s="47"/>
      <c r="AV37" s="48"/>
      <c r="AW37" s="48"/>
      <c r="AX37" s="41"/>
      <c r="AY37" s="65">
        <f>SUM(C37:AX37)-'1) Notification Year'!D41</f>
        <v>-10</v>
      </c>
    </row>
    <row r="39" spans="2:51" ht="18" x14ac:dyDescent="0.25">
      <c r="B39" s="37" t="s">
        <v>2</v>
      </c>
    </row>
    <row r="40" spans="2:51" ht="18.75" x14ac:dyDescent="0.3">
      <c r="B40" s="38" t="s">
        <v>32</v>
      </c>
    </row>
    <row r="41" spans="2:51" ht="18.75" x14ac:dyDescent="0.3">
      <c r="B41" s="38" t="s">
        <v>33</v>
      </c>
    </row>
    <row r="42" spans="2:51" ht="18.75" x14ac:dyDescent="0.3">
      <c r="B42" s="38" t="s">
        <v>42</v>
      </c>
    </row>
    <row r="43" spans="2:51" ht="18.75" x14ac:dyDescent="0.3">
      <c r="B43" s="38" t="s">
        <v>34</v>
      </c>
    </row>
    <row r="45" spans="2:51" ht="18.75" x14ac:dyDescent="0.3">
      <c r="B45" s="57" t="s">
        <v>47</v>
      </c>
    </row>
    <row r="46" spans="2:51" ht="18.75" x14ac:dyDescent="0.3">
      <c r="B46" s="57" t="s">
        <v>57</v>
      </c>
    </row>
    <row r="47" spans="2:51" ht="18.75" x14ac:dyDescent="0.3">
      <c r="B47" s="57" t="s">
        <v>48</v>
      </c>
    </row>
    <row r="48" spans="2:51" ht="18.75" x14ac:dyDescent="0.3">
      <c r="B48" s="38"/>
    </row>
  </sheetData>
  <mergeCells count="24">
    <mergeCell ref="AU6:AX6"/>
    <mergeCell ref="AU24:AX24"/>
    <mergeCell ref="W6:Z6"/>
    <mergeCell ref="C6:F6"/>
    <mergeCell ref="G6:J6"/>
    <mergeCell ref="K6:N6"/>
    <mergeCell ref="O6:R6"/>
    <mergeCell ref="S6:V6"/>
    <mergeCell ref="C24:F24"/>
    <mergeCell ref="G24:J24"/>
    <mergeCell ref="K24:N24"/>
    <mergeCell ref="O24:R24"/>
    <mergeCell ref="S24:V24"/>
    <mergeCell ref="AQ24:AT24"/>
    <mergeCell ref="AA6:AD6"/>
    <mergeCell ref="AE6:AH6"/>
    <mergeCell ref="AI6:AL6"/>
    <mergeCell ref="AM6:AP6"/>
    <mergeCell ref="AQ6:AT6"/>
    <mergeCell ref="W24:Z24"/>
    <mergeCell ref="AA24:AD24"/>
    <mergeCell ref="AE24:AH24"/>
    <mergeCell ref="AI24:AL24"/>
    <mergeCell ref="AM24:AP24"/>
  </mergeCells>
  <conditionalFormatting sqref="AY8:AY19">
    <cfRule type="cellIs" dxfId="1" priority="2" stopIfTrue="1" operator="equal">
      <formula>FALSE</formula>
    </cfRule>
  </conditionalFormatting>
  <conditionalFormatting sqref="AY26:AY37">
    <cfRule type="cellIs" dxfId="0" priority="1" stopIfTrue="1" operator="equal">
      <formula>FALSE</formula>
    </cfRule>
  </conditionalFormatting>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General Notes</vt:lpstr>
      <vt:lpstr>1) Notification Year</vt:lpstr>
      <vt:lpstr>2) Settlement Year</vt:lpstr>
      <vt:lpstr>3) Monthly Notifications</vt:lpstr>
      <vt:lpstr>4) Settlement patterns</vt:lpstr>
      <vt:lpstr>'1) Notification Year'!Print_Area</vt:lpstr>
      <vt:lpstr>'2) Settlement Year'!Print_Area</vt:lpstr>
      <vt:lpstr>'3) Monthly Notifications'!Print_Area</vt:lpstr>
      <vt:lpstr>'General Notes'!Print_Area</vt:lpstr>
    </vt:vector>
  </TitlesOfParts>
  <Company>Norwich Union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Edler, Stephen</cp:lastModifiedBy>
  <cp:lastPrinted>2016-02-16T12:39:54Z</cp:lastPrinted>
  <dcterms:created xsi:type="dcterms:W3CDTF">2007-05-24T11:51:49Z</dcterms:created>
  <dcterms:modified xsi:type="dcterms:W3CDTF">2017-03-28T10:29:40Z</dcterms:modified>
</cp:coreProperties>
</file>