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5" windowWidth="15195" windowHeight="7140" tabRatio="890"/>
  </bookViews>
  <sheets>
    <sheet name="Disclaimer" sheetId="31" r:id="rId1"/>
    <sheet name="1) Notification Year" sheetId="25" r:id="rId2"/>
    <sheet name="2) Settlement Year" sheetId="26" r:id="rId3"/>
    <sheet name="3) Monthly Notifications" sheetId="28" r:id="rId4"/>
    <sheet name="4) Settlement patterns" sheetId="27" r:id="rId5"/>
  </sheets>
  <definedNames>
    <definedName name="_xlnm.Print_Area" localSheetId="0">Disclaimer!$B$4:$B$19</definedName>
  </definedNames>
  <calcPr calcId="145621" calcMode="manual" calcCompleted="0" calcOnSave="0"/>
</workbook>
</file>

<file path=xl/calcChain.xml><?xml version="1.0" encoding="utf-8"?>
<calcChain xmlns="http://schemas.openxmlformats.org/spreadsheetml/2006/main">
  <c r="AT70" i="27" l="1"/>
  <c r="AP71" i="27"/>
  <c r="AL72" i="27"/>
  <c r="AH73" i="27"/>
  <c r="AD74" i="27"/>
  <c r="Z75" i="27"/>
  <c r="V76" i="27"/>
  <c r="R77" i="27"/>
  <c r="N78" i="27"/>
  <c r="J79" i="27"/>
  <c r="F80" i="27"/>
  <c r="AT53" i="27"/>
  <c r="AP54" i="27"/>
  <c r="AL55" i="27"/>
  <c r="AH56" i="27"/>
  <c r="AD57" i="27"/>
  <c r="V59" i="27"/>
  <c r="R60" i="27"/>
  <c r="N61" i="27"/>
  <c r="J62" i="27"/>
  <c r="F63" i="27"/>
  <c r="B43" i="26"/>
  <c r="F41" i="26"/>
  <c r="E41" i="26"/>
  <c r="D41" i="26"/>
  <c r="C41" i="26"/>
  <c r="H40" i="26"/>
  <c r="H39" i="26"/>
  <c r="H38" i="26"/>
  <c r="H37" i="26"/>
  <c r="H36" i="26"/>
  <c r="H35" i="26"/>
  <c r="H34" i="26"/>
  <c r="H33" i="26"/>
  <c r="H32" i="26"/>
  <c r="H31" i="26"/>
  <c r="H30" i="26"/>
  <c r="H29" i="26"/>
  <c r="H28" i="26"/>
  <c r="H27" i="26"/>
  <c r="H26" i="26"/>
  <c r="H25" i="26"/>
  <c r="H24" i="26"/>
  <c r="H23" i="26"/>
  <c r="H22" i="26"/>
  <c r="H21" i="26"/>
  <c r="H20" i="26"/>
  <c r="H19" i="26"/>
  <c r="H18" i="26"/>
  <c r="H17" i="26"/>
  <c r="H16" i="26"/>
  <c r="H15" i="26"/>
  <c r="H14" i="26"/>
  <c r="H13" i="26"/>
  <c r="H12" i="26"/>
  <c r="H11" i="26"/>
  <c r="H10" i="26"/>
  <c r="H9" i="26"/>
  <c r="H8" i="26"/>
  <c r="H7" i="26"/>
  <c r="H6" i="26"/>
  <c r="H5" i="26"/>
  <c r="B43" i="25" l="1"/>
  <c r="H41" i="25"/>
  <c r="G41" i="25"/>
  <c r="F41" i="25"/>
  <c r="E41" i="25"/>
  <c r="D41" i="25"/>
  <c r="C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J8" i="25"/>
  <c r="J7" i="25"/>
  <c r="J6" i="25"/>
  <c r="J5" i="25"/>
  <c r="AP70" i="27" l="1"/>
  <c r="AQ70" i="27"/>
  <c r="AR70" i="27"/>
  <c r="AS70" i="27"/>
  <c r="AL70" i="27"/>
  <c r="AM70" i="27"/>
  <c r="AN70" i="27"/>
  <c r="AO70" i="27"/>
  <c r="AL71" i="27"/>
  <c r="AM71" i="27"/>
  <c r="AN71" i="27"/>
  <c r="AO71" i="27"/>
  <c r="AH70" i="27"/>
  <c r="AI70" i="27"/>
  <c r="AJ70" i="27"/>
  <c r="AK70" i="27"/>
  <c r="AH71" i="27"/>
  <c r="AI71" i="27"/>
  <c r="AJ71" i="27"/>
  <c r="AK71" i="27"/>
  <c r="AH72" i="27"/>
  <c r="AI72" i="27"/>
  <c r="AJ72" i="27"/>
  <c r="AK72" i="27"/>
  <c r="AD70" i="27"/>
  <c r="AE70" i="27"/>
  <c r="AF70" i="27"/>
  <c r="AG70" i="27"/>
  <c r="AD71" i="27"/>
  <c r="AE71" i="27"/>
  <c r="AF71" i="27"/>
  <c r="AG71" i="27"/>
  <c r="AD72" i="27"/>
  <c r="AE72" i="27"/>
  <c r="AF72" i="27"/>
  <c r="AG72" i="27"/>
  <c r="AD73" i="27"/>
  <c r="AE73" i="27"/>
  <c r="AF73" i="27"/>
  <c r="AG73" i="27"/>
  <c r="Z70" i="27"/>
  <c r="AA70" i="27"/>
  <c r="AB70" i="27"/>
  <c r="AC70" i="27"/>
  <c r="Z71" i="27"/>
  <c r="AA71" i="27"/>
  <c r="AB71" i="27"/>
  <c r="AC71" i="27"/>
  <c r="Z72" i="27"/>
  <c r="AA72" i="27"/>
  <c r="AB72" i="27"/>
  <c r="AC72" i="27"/>
  <c r="Z73" i="27"/>
  <c r="AA73" i="27"/>
  <c r="AB73" i="27"/>
  <c r="AC73" i="27"/>
  <c r="Z74" i="27"/>
  <c r="AA74" i="27"/>
  <c r="AB74" i="27"/>
  <c r="AC74" i="27"/>
  <c r="V70" i="27"/>
  <c r="W70" i="27"/>
  <c r="X70" i="27"/>
  <c r="Y70" i="27"/>
  <c r="V71" i="27"/>
  <c r="W71" i="27"/>
  <c r="X71" i="27"/>
  <c r="Y71" i="27"/>
  <c r="V72" i="27"/>
  <c r="W72" i="27"/>
  <c r="X72" i="27"/>
  <c r="Y72" i="27"/>
  <c r="V73" i="27"/>
  <c r="W73" i="27"/>
  <c r="X73" i="27"/>
  <c r="Y73" i="27"/>
  <c r="V74" i="27"/>
  <c r="W74" i="27"/>
  <c r="X74" i="27"/>
  <c r="Y74" i="27"/>
  <c r="V75" i="27"/>
  <c r="W75" i="27"/>
  <c r="X75" i="27"/>
  <c r="Y75" i="27"/>
  <c r="R70" i="27"/>
  <c r="S70" i="27"/>
  <c r="T70" i="27"/>
  <c r="U70" i="27"/>
  <c r="R71" i="27"/>
  <c r="S71" i="27"/>
  <c r="T71" i="27"/>
  <c r="U71" i="27"/>
  <c r="R72" i="27"/>
  <c r="S72" i="27"/>
  <c r="T72" i="27"/>
  <c r="U72" i="27"/>
  <c r="R73" i="27"/>
  <c r="S73" i="27"/>
  <c r="T73" i="27"/>
  <c r="U73" i="27"/>
  <c r="R74" i="27"/>
  <c r="S74" i="27"/>
  <c r="T74" i="27"/>
  <c r="U74" i="27"/>
  <c r="R75" i="27"/>
  <c r="S75" i="27"/>
  <c r="T75" i="27"/>
  <c r="U75" i="27"/>
  <c r="R76" i="27"/>
  <c r="S76" i="27"/>
  <c r="T76" i="27"/>
  <c r="U76" i="27"/>
  <c r="N70" i="27"/>
  <c r="O70" i="27"/>
  <c r="P70" i="27"/>
  <c r="Q70" i="27"/>
  <c r="N71" i="27"/>
  <c r="O71" i="27"/>
  <c r="P71" i="27"/>
  <c r="Q71" i="27"/>
  <c r="N72" i="27"/>
  <c r="O72" i="27"/>
  <c r="P72" i="27"/>
  <c r="Q72" i="27"/>
  <c r="N73" i="27"/>
  <c r="O73" i="27"/>
  <c r="P73" i="27"/>
  <c r="Q73" i="27"/>
  <c r="N74" i="27"/>
  <c r="O74" i="27"/>
  <c r="P74" i="27"/>
  <c r="Q74" i="27"/>
  <c r="N75" i="27"/>
  <c r="O75" i="27"/>
  <c r="P75" i="27"/>
  <c r="Q75" i="27"/>
  <c r="N76" i="27"/>
  <c r="O76" i="27"/>
  <c r="P76" i="27"/>
  <c r="Q76" i="27"/>
  <c r="N77" i="27"/>
  <c r="O77" i="27"/>
  <c r="P77" i="27"/>
  <c r="Q77" i="27"/>
  <c r="J70" i="27"/>
  <c r="K70" i="27"/>
  <c r="L70" i="27"/>
  <c r="M70" i="27"/>
  <c r="J71" i="27"/>
  <c r="K71" i="27"/>
  <c r="L71" i="27"/>
  <c r="M71" i="27"/>
  <c r="J72" i="27"/>
  <c r="K72" i="27"/>
  <c r="L72" i="27"/>
  <c r="M72" i="27"/>
  <c r="J73" i="27"/>
  <c r="K73" i="27"/>
  <c r="L73" i="27"/>
  <c r="M73" i="27"/>
  <c r="J74" i="27"/>
  <c r="K74" i="27"/>
  <c r="L74" i="27"/>
  <c r="M74" i="27"/>
  <c r="J75" i="27"/>
  <c r="K75" i="27"/>
  <c r="L75" i="27"/>
  <c r="M75" i="27"/>
  <c r="J76" i="27"/>
  <c r="K76" i="27"/>
  <c r="L76" i="27"/>
  <c r="M76" i="27"/>
  <c r="J77" i="27"/>
  <c r="K77" i="27"/>
  <c r="L77" i="27"/>
  <c r="M77" i="27"/>
  <c r="J78" i="27"/>
  <c r="K78" i="27"/>
  <c r="L78" i="27"/>
  <c r="M78" i="27"/>
  <c r="F70" i="27"/>
  <c r="G70" i="27"/>
  <c r="H70" i="27"/>
  <c r="I70" i="27"/>
  <c r="F71" i="27"/>
  <c r="G71" i="27"/>
  <c r="H71" i="27"/>
  <c r="I71" i="27"/>
  <c r="F72" i="27"/>
  <c r="G72" i="27"/>
  <c r="H72" i="27"/>
  <c r="I72" i="27"/>
  <c r="F73" i="27"/>
  <c r="G73" i="27"/>
  <c r="H73" i="27"/>
  <c r="I73" i="27"/>
  <c r="F74" i="27"/>
  <c r="G74" i="27"/>
  <c r="H74" i="27"/>
  <c r="I74" i="27"/>
  <c r="F75" i="27"/>
  <c r="G75" i="27"/>
  <c r="H75" i="27"/>
  <c r="I75" i="27"/>
  <c r="F76" i="27"/>
  <c r="G76" i="27"/>
  <c r="H76" i="27"/>
  <c r="I76" i="27"/>
  <c r="F77" i="27"/>
  <c r="G77" i="27"/>
  <c r="H77" i="27"/>
  <c r="I77" i="27"/>
  <c r="F78" i="27"/>
  <c r="G78" i="27"/>
  <c r="H78" i="27"/>
  <c r="I78" i="27"/>
  <c r="F79" i="27"/>
  <c r="G79" i="27"/>
  <c r="H79" i="27"/>
  <c r="I79" i="27"/>
  <c r="D70" i="27"/>
  <c r="E70" i="27"/>
  <c r="D71" i="27"/>
  <c r="E71" i="27"/>
  <c r="D72" i="27"/>
  <c r="E72" i="27"/>
  <c r="D73" i="27"/>
  <c r="E73" i="27"/>
  <c r="D74" i="27"/>
  <c r="E74" i="27"/>
  <c r="D75" i="27"/>
  <c r="E75" i="27"/>
  <c r="D76" i="27"/>
  <c r="E76" i="27"/>
  <c r="D77" i="27"/>
  <c r="E77" i="27"/>
  <c r="D78" i="27"/>
  <c r="E78" i="27"/>
  <c r="D79" i="27"/>
  <c r="E79" i="27"/>
  <c r="D80" i="27"/>
  <c r="E80" i="27"/>
  <c r="C71" i="27"/>
  <c r="C72" i="27"/>
  <c r="C73" i="27"/>
  <c r="C74" i="27"/>
  <c r="C75" i="27"/>
  <c r="C76" i="27"/>
  <c r="C77" i="27"/>
  <c r="C78" i="27"/>
  <c r="C79" i="27"/>
  <c r="C80" i="27"/>
  <c r="C70" i="27"/>
  <c r="E63" i="27"/>
  <c r="D63" i="27"/>
  <c r="C63" i="27"/>
  <c r="I62" i="27"/>
  <c r="H62" i="27"/>
  <c r="G62" i="27"/>
  <c r="F62" i="27"/>
  <c r="E62" i="27"/>
  <c r="D62" i="27"/>
  <c r="C62" i="27"/>
  <c r="M61" i="27"/>
  <c r="L61" i="27"/>
  <c r="K61" i="27"/>
  <c r="J61" i="27"/>
  <c r="I61" i="27"/>
  <c r="H61" i="27"/>
  <c r="G61" i="27"/>
  <c r="F61" i="27"/>
  <c r="E61" i="27"/>
  <c r="D61" i="27"/>
  <c r="C61" i="27"/>
  <c r="Q60" i="27"/>
  <c r="P60" i="27"/>
  <c r="O60" i="27"/>
  <c r="N60" i="27"/>
  <c r="M60" i="27"/>
  <c r="L60" i="27"/>
  <c r="K60" i="27"/>
  <c r="J60" i="27"/>
  <c r="I60" i="27"/>
  <c r="H60" i="27"/>
  <c r="G60" i="27"/>
  <c r="F60" i="27"/>
  <c r="E60" i="27"/>
  <c r="D60" i="27"/>
  <c r="C60" i="27"/>
  <c r="U59" i="27"/>
  <c r="T59" i="27"/>
  <c r="S59" i="27"/>
  <c r="R59" i="27"/>
  <c r="Q59" i="27"/>
  <c r="P59" i="27"/>
  <c r="O59" i="27"/>
  <c r="N59" i="27"/>
  <c r="M59" i="27"/>
  <c r="L59" i="27"/>
  <c r="K59" i="27"/>
  <c r="J59" i="27"/>
  <c r="I59" i="27"/>
  <c r="H59" i="27"/>
  <c r="G59" i="27"/>
  <c r="F59" i="27"/>
  <c r="E59" i="27"/>
  <c r="D59" i="27"/>
  <c r="C59" i="27"/>
  <c r="Y58" i="27"/>
  <c r="X58" i="27"/>
  <c r="W58" i="27"/>
  <c r="V58" i="27"/>
  <c r="U58" i="27"/>
  <c r="T58" i="27"/>
  <c r="S58" i="27"/>
  <c r="R58" i="27"/>
  <c r="Q58" i="27"/>
  <c r="P58" i="27"/>
  <c r="O58" i="27"/>
  <c r="N58" i="27"/>
  <c r="M58" i="27"/>
  <c r="L58" i="27"/>
  <c r="K58" i="27"/>
  <c r="J58" i="27"/>
  <c r="I58" i="27"/>
  <c r="H58" i="27"/>
  <c r="G58" i="27"/>
  <c r="F58" i="27"/>
  <c r="E58" i="27"/>
  <c r="D58" i="27"/>
  <c r="C58" i="27"/>
  <c r="AC57" i="27"/>
  <c r="AB57" i="27"/>
  <c r="AA57" i="27"/>
  <c r="Z57" i="27"/>
  <c r="Y57" i="27"/>
  <c r="X57" i="27"/>
  <c r="W57" i="27"/>
  <c r="V57" i="27"/>
  <c r="U57" i="27"/>
  <c r="T57" i="27"/>
  <c r="S57" i="27"/>
  <c r="R57" i="27"/>
  <c r="Q57" i="27"/>
  <c r="P57" i="27"/>
  <c r="O57" i="27"/>
  <c r="N57" i="27"/>
  <c r="M57" i="27"/>
  <c r="L57" i="27"/>
  <c r="K57" i="27"/>
  <c r="J57" i="27"/>
  <c r="I57" i="27"/>
  <c r="H57" i="27"/>
  <c r="G57" i="27"/>
  <c r="F57" i="27"/>
  <c r="E57" i="27"/>
  <c r="D57" i="27"/>
  <c r="C57" i="27"/>
  <c r="AG56" i="27"/>
  <c r="AF56" i="27"/>
  <c r="AE56" i="27"/>
  <c r="AD56" i="27"/>
  <c r="AC56" i="27"/>
  <c r="AB56" i="27"/>
  <c r="AA56" i="27"/>
  <c r="Z56" i="27"/>
  <c r="Y56" i="27"/>
  <c r="X56" i="27"/>
  <c r="W56" i="27"/>
  <c r="V56" i="27"/>
  <c r="U56" i="27"/>
  <c r="T56" i="27"/>
  <c r="S56" i="27"/>
  <c r="R56" i="27"/>
  <c r="Q56" i="27"/>
  <c r="P56" i="27"/>
  <c r="O56" i="27"/>
  <c r="N56" i="27"/>
  <c r="M56" i="27"/>
  <c r="L56" i="27"/>
  <c r="K56" i="27"/>
  <c r="J56" i="27"/>
  <c r="I56" i="27"/>
  <c r="H56" i="27"/>
  <c r="G56" i="27"/>
  <c r="F56" i="27"/>
  <c r="E56" i="27"/>
  <c r="D56" i="27"/>
  <c r="C56" i="27"/>
  <c r="AK55" i="27"/>
  <c r="AJ55" i="27"/>
  <c r="AI55" i="27"/>
  <c r="AH55" i="27"/>
  <c r="AG55" i="27"/>
  <c r="AF55" i="27"/>
  <c r="AE55" i="27"/>
  <c r="AD55" i="27"/>
  <c r="AC55" i="27"/>
  <c r="AB55" i="27"/>
  <c r="AA55" i="27"/>
  <c r="Z55" i="27"/>
  <c r="Y55" i="27"/>
  <c r="X55" i="27"/>
  <c r="W55" i="27"/>
  <c r="V55" i="27"/>
  <c r="U55" i="27"/>
  <c r="T55" i="27"/>
  <c r="S55" i="27"/>
  <c r="R55" i="27"/>
  <c r="Q55" i="27"/>
  <c r="P55" i="27"/>
  <c r="O55" i="27"/>
  <c r="N55" i="27"/>
  <c r="M55" i="27"/>
  <c r="L55" i="27"/>
  <c r="K55" i="27"/>
  <c r="J55" i="27"/>
  <c r="I55" i="27"/>
  <c r="H55" i="27"/>
  <c r="G55" i="27"/>
  <c r="F55" i="27"/>
  <c r="E55" i="27"/>
  <c r="D55" i="27"/>
  <c r="C55" i="27"/>
  <c r="AO54" i="27"/>
  <c r="AN54" i="27"/>
  <c r="AM54" i="27"/>
  <c r="AL54" i="27"/>
  <c r="AK54" i="27"/>
  <c r="AJ54" i="27"/>
  <c r="AI54" i="27"/>
  <c r="AH54" i="27"/>
  <c r="AG54" i="27"/>
  <c r="AF54" i="27"/>
  <c r="AE54" i="27"/>
  <c r="AD54" i="27"/>
  <c r="AC54" i="27"/>
  <c r="AB54" i="27"/>
  <c r="AA54" i="27"/>
  <c r="Z54" i="27"/>
  <c r="Y54" i="27"/>
  <c r="X54" i="27"/>
  <c r="W54" i="27"/>
  <c r="V54" i="27"/>
  <c r="U54" i="27"/>
  <c r="T54" i="27"/>
  <c r="S54" i="27"/>
  <c r="R54" i="27"/>
  <c r="Q54" i="27"/>
  <c r="P54" i="27"/>
  <c r="O54" i="27"/>
  <c r="N54" i="27"/>
  <c r="M54" i="27"/>
  <c r="L54" i="27"/>
  <c r="K54" i="27"/>
  <c r="J54" i="27"/>
  <c r="I54" i="27"/>
  <c r="H54" i="27"/>
  <c r="G54" i="27"/>
  <c r="F54" i="27"/>
  <c r="E54" i="27"/>
  <c r="D54" i="27"/>
  <c r="C54" i="27"/>
  <c r="D53" i="27"/>
  <c r="E53" i="27"/>
  <c r="F53" i="27"/>
  <c r="G53" i="27"/>
  <c r="H53" i="27"/>
  <c r="I53" i="27"/>
  <c r="J53" i="27"/>
  <c r="K53" i="27"/>
  <c r="L53" i="27"/>
  <c r="M53" i="27"/>
  <c r="N53" i="27"/>
  <c r="O53" i="27"/>
  <c r="P53" i="27"/>
  <c r="Q53" i="27"/>
  <c r="R53" i="27"/>
  <c r="S53" i="27"/>
  <c r="T53" i="27"/>
  <c r="U53" i="27"/>
  <c r="V53" i="27"/>
  <c r="W53" i="27"/>
  <c r="X53" i="27"/>
  <c r="Y53" i="27"/>
  <c r="Z53" i="27"/>
  <c r="AA53" i="27"/>
  <c r="AB53" i="27"/>
  <c r="AC53" i="27"/>
  <c r="AD53" i="27"/>
  <c r="AE53" i="27"/>
  <c r="AF53" i="27"/>
  <c r="AG53" i="27"/>
  <c r="AH53" i="27"/>
  <c r="AI53" i="27"/>
  <c r="AJ53" i="27"/>
  <c r="AK53" i="27"/>
  <c r="AL53" i="27"/>
  <c r="AM53" i="27"/>
  <c r="AN53" i="27"/>
  <c r="AO53" i="27"/>
  <c r="AP53" i="27"/>
  <c r="AQ53" i="27"/>
  <c r="AR53" i="27"/>
  <c r="AS53" i="27"/>
  <c r="C53" i="27"/>
</calcChain>
</file>

<file path=xl/sharedStrings.xml><?xml version="1.0" encoding="utf-8"?>
<sst xmlns="http://schemas.openxmlformats.org/spreadsheetml/2006/main" count="219" uniqueCount="94">
  <si>
    <t>Notification Year</t>
  </si>
  <si>
    <t>Total</t>
  </si>
  <si>
    <t>Notes</t>
  </si>
  <si>
    <t>Data As At:</t>
  </si>
  <si>
    <t>Settlement Year</t>
  </si>
  <si>
    <t>Check Total Settled = Settled at Cost + Settled at Nil</t>
  </si>
  <si>
    <t>Check Total Notified = Settled (Cost + Nil) + Open</t>
  </si>
  <si>
    <t>Please check that the Total Number Settled = Number Settled for Non-Nil + Number Settled for Nil.</t>
  </si>
  <si>
    <t>Note that total number of claims notified = number of claims settled for non-nil by notification year + number of claims settled for nil by notification year + number of open claims by notification year</t>
  </si>
  <si>
    <t>Total Number of Claims Notified (1)</t>
  </si>
  <si>
    <t>(1) Please provide the total number of claims (nil and non-nil) notified to your company for each notification year.</t>
  </si>
  <si>
    <t>Number claims settled for non-nil by Notification Year (2)</t>
  </si>
  <si>
    <t>(4) Please provide the number of claims that remain open as at the date of data extraction.</t>
  </si>
  <si>
    <t>Number of claims settled for nil by Notification Year (3)</t>
  </si>
  <si>
    <t>Number of Open Claims by Notification Year  (4)</t>
  </si>
  <si>
    <t>Paid Amount by Notification Year (5)</t>
  </si>
  <si>
    <t>Incurred Amount by Notification Year (6)</t>
  </si>
  <si>
    <t>Notification Year + 0</t>
  </si>
  <si>
    <t>Notification Year + 1</t>
  </si>
  <si>
    <t>Notification Year + 2</t>
  </si>
  <si>
    <t>Notification Year + 4</t>
  </si>
  <si>
    <t>Notification Year + 6</t>
  </si>
  <si>
    <t>Notification Year + 8</t>
  </si>
  <si>
    <t>Notification Year + 3</t>
  </si>
  <si>
    <t>Notification Year + 5</t>
  </si>
  <si>
    <t>Notification Year + 7</t>
  </si>
  <si>
    <t>Notification Year + 9</t>
  </si>
  <si>
    <t>This tab looks at the settlement pattern of claims, split into nil claims and non-nil claims.</t>
  </si>
  <si>
    <t>Please enter the number of claims on an incremental basis.</t>
  </si>
  <si>
    <t>The total number of claims should be consistent with the data on tab 1)</t>
  </si>
  <si>
    <t>Q1</t>
  </si>
  <si>
    <t>Q2</t>
  </si>
  <si>
    <t>Q3</t>
  </si>
  <si>
    <t>Q4</t>
  </si>
  <si>
    <t>Notification Year + 10</t>
  </si>
  <si>
    <t>Complete the triangles on a best efforts basis.  If you can not provide quarterly development, please enter yearly development, for example by completing the Q4 columns only.</t>
  </si>
  <si>
    <t>Total Number of Claims Notified</t>
  </si>
  <si>
    <t>Please provide the total number of claims (nil and non-nil) notified to your company for each notification month.</t>
  </si>
  <si>
    <r>
      <t xml:space="preserve">Incremental number of claims settled for </t>
    </r>
    <r>
      <rPr>
        <b/>
        <u/>
        <sz val="14"/>
        <rFont val="Calibri"/>
        <family val="2"/>
        <scheme val="minor"/>
      </rPr>
      <t>nil</t>
    </r>
    <r>
      <rPr>
        <b/>
        <sz val="14"/>
        <rFont val="Calibri"/>
        <family val="2"/>
        <scheme val="minor"/>
      </rPr>
      <t>, by development year</t>
    </r>
  </si>
  <si>
    <r>
      <t xml:space="preserve">Incremental number of claims settled for </t>
    </r>
    <r>
      <rPr>
        <b/>
        <u/>
        <sz val="14"/>
        <rFont val="Calibri"/>
        <family val="2"/>
        <scheme val="minor"/>
      </rPr>
      <t>non-nil</t>
    </r>
    <r>
      <rPr>
        <b/>
        <sz val="14"/>
        <rFont val="Calibri"/>
        <family val="2"/>
        <scheme val="minor"/>
      </rPr>
      <t>, by development year</t>
    </r>
  </si>
  <si>
    <t>1. reproduced accurately and is unaltered;</t>
  </si>
  <si>
    <t>2. not used in a misleading context; and</t>
  </si>
  <si>
    <t xml:space="preserve">3. correctly referenced and includes both the IFoA’s disclaimer notice set out above and the IFoA’s copyright notice, as follows: </t>
  </si>
  <si>
    <t>© Institute and Faculty of Actuaries.</t>
  </si>
  <si>
    <r>
      <t>Disclaimer:</t>
    </r>
    <r>
      <rPr>
        <sz val="11"/>
        <rFont val="Calibri"/>
        <family val="2"/>
        <scheme val="minor"/>
      </rPr>
      <t xml:space="preserve"> This spreadsheet has been prepared by and/or on behalf of the UK Deafness Working Party of the Institute and Faculty of Actuaries</t>
    </r>
    <r>
      <rPr>
        <b/>
        <sz val="11"/>
        <rFont val="Calibri"/>
        <family val="2"/>
        <scheme val="minor"/>
      </rPr>
      <t xml:space="preserve"> </t>
    </r>
    <r>
      <rPr>
        <sz val="11"/>
        <rFont val="Calibri"/>
        <family val="2"/>
        <scheme val="minor"/>
      </rPr>
      <t xml:space="preserve">(IFoA).  
The IFoA does not accept any responsibility and/or liability whatsoever for the content or use of this spreadsheet.  
Whilst care has been taken during the development of the spreadsheet, the IFoA does not 
(i) warrant its accuracy; or 
(ii) guarantee any outcome or result from the application of this spreadsheet or of any of the IFoA’s work (whether contained in or arising from the application of this spreadsheet or otherwise).  
You assume sole responsibility for your use of this spreadsheet, and for any and all conclusions drawn from its use.  
The IFoA hereby excludes all warranties, representations, conditions and all other terms of any kind whatsoever implied by statute or common law in relation to this spreadsheet, to the fullest extent permitted by applicable law.  
If you are in any doubt as to using anything produced by the IFoA, please seek independent advice.
</t>
    </r>
  </si>
  <si>
    <r>
      <t>Copyright notice</t>
    </r>
    <r>
      <rPr>
        <sz val="11"/>
        <rFont val="Calibri"/>
        <family val="2"/>
        <scheme val="minor"/>
      </rPr>
      <t>: You may reproduce the contents of this spreadsheet provided it is:</t>
    </r>
  </si>
  <si>
    <t>Number of entities</t>
  </si>
  <si>
    <t>Open</t>
  </si>
  <si>
    <t>Total Notified</t>
  </si>
  <si>
    <t>Cumulative Nil Rate</t>
  </si>
  <si>
    <t>NY + 0</t>
  </si>
  <si>
    <t>NY + 1</t>
  </si>
  <si>
    <t>NY + 2</t>
  </si>
  <si>
    <t>NY + 3</t>
  </si>
  <si>
    <t>NY + 4</t>
  </si>
  <si>
    <t>NY + 5</t>
  </si>
  <si>
    <t>NY + 6</t>
  </si>
  <si>
    <t>NY + 7</t>
  </si>
  <si>
    <t>NY + 8</t>
  </si>
  <si>
    <t>NY + 9</t>
  </si>
  <si>
    <t>NY + 10</t>
  </si>
  <si>
    <t>Settlement Patterns</t>
  </si>
  <si>
    <t>Entities supplying data</t>
  </si>
  <si>
    <r>
      <t xml:space="preserve">(2) Please provide the number of claims notified to your company </t>
    </r>
    <r>
      <rPr>
        <b/>
        <i/>
        <sz val="10"/>
        <rFont val="Arial"/>
        <family val="2"/>
      </rPr>
      <t>and settled</t>
    </r>
    <r>
      <rPr>
        <i/>
        <sz val="10"/>
        <rFont val="Arial"/>
        <family val="2"/>
      </rPr>
      <t xml:space="preserve"> at </t>
    </r>
    <r>
      <rPr>
        <b/>
        <i/>
        <sz val="10"/>
        <rFont val="Arial"/>
        <family val="2"/>
      </rPr>
      <t>some cost (other than the insured's own costs)</t>
    </r>
    <r>
      <rPr>
        <i/>
        <sz val="10"/>
        <rFont val="Arial"/>
        <family val="2"/>
      </rPr>
      <t xml:space="preserve"> for each notification year.</t>
    </r>
  </si>
  <si>
    <r>
      <t xml:space="preserve">(3) Please provide the number of claims notified to your company </t>
    </r>
    <r>
      <rPr>
        <b/>
        <i/>
        <sz val="10"/>
        <rFont val="Arial"/>
        <family val="2"/>
      </rPr>
      <t xml:space="preserve">and settled </t>
    </r>
    <r>
      <rPr>
        <i/>
        <sz val="10"/>
        <rFont val="Arial"/>
        <family val="2"/>
      </rPr>
      <t xml:space="preserve">at </t>
    </r>
    <r>
      <rPr>
        <b/>
        <i/>
        <sz val="10"/>
        <rFont val="Arial"/>
        <family val="2"/>
      </rPr>
      <t>nil-cost (other than the insured's own costs)</t>
    </r>
    <r>
      <rPr>
        <i/>
        <sz val="10"/>
        <rFont val="Arial"/>
        <family val="2"/>
      </rPr>
      <t xml:space="preserve"> for each notification year.</t>
    </r>
  </si>
  <si>
    <t>The definition of a "nil" claim is a claim which has been closed with no damages paid to the claimant and no legal costs paid to the claimant's solicitor.</t>
  </si>
  <si>
    <t>"Nil" claims should however include closed claims where the only amounts paid relate to the insured's own costs (such as legal costs or claims handling costs).</t>
  </si>
  <si>
    <t>If payment information split between damages, claimant solicitor costs, and own costs is not available, you may deem it necessary to apply a proxy, such as claims where paids total less than £X are "nil" claims.</t>
  </si>
  <si>
    <t>(5) Please provide the total paid amount to date in respect of indemnity and costs (both own and third-party) on all notified claims (open or settled) for each notification year.</t>
  </si>
  <si>
    <t>(6) Please provide the total gross incurred amount (paid + outstandings) in respect of indemnity and costs (both own and third-party) on all notified claims (open or settled) for each notification year.</t>
  </si>
  <si>
    <t>Total Number of Claims Settled (1)</t>
  </si>
  <si>
    <t>Number of Claims Settled for Non-Nil (2)</t>
  </si>
  <si>
    <t>Number of Claims Settled for Nil (3)</t>
  </si>
  <si>
    <t>Paid on Settlement (4)</t>
  </si>
  <si>
    <t>(1) Please provide the total number of claims (nil and non-nil) settled by your company for each settlement year.</t>
  </si>
  <si>
    <r>
      <t xml:space="preserve">(2) Please provide the number of claims notified to your company </t>
    </r>
    <r>
      <rPr>
        <b/>
        <i/>
        <sz val="10"/>
        <rFont val="Arial"/>
        <family val="2"/>
      </rPr>
      <t>and settled</t>
    </r>
    <r>
      <rPr>
        <i/>
        <sz val="10"/>
        <rFont val="Arial"/>
        <family val="2"/>
      </rPr>
      <t xml:space="preserve"> at </t>
    </r>
    <r>
      <rPr>
        <b/>
        <i/>
        <sz val="10"/>
        <rFont val="Arial"/>
        <family val="2"/>
      </rPr>
      <t>some cost (other than the insured's own costs)</t>
    </r>
    <r>
      <rPr>
        <i/>
        <sz val="10"/>
        <rFont val="Arial"/>
        <family val="2"/>
      </rPr>
      <t xml:space="preserve"> for each settlement year.</t>
    </r>
  </si>
  <si>
    <r>
      <t xml:space="preserve">(3) Please provide the number of claims notified to your company </t>
    </r>
    <r>
      <rPr>
        <b/>
        <i/>
        <sz val="10"/>
        <rFont val="Arial"/>
        <family val="2"/>
      </rPr>
      <t xml:space="preserve">and settled </t>
    </r>
    <r>
      <rPr>
        <i/>
        <sz val="10"/>
        <rFont val="Arial"/>
        <family val="2"/>
      </rPr>
      <t xml:space="preserve">at </t>
    </r>
    <r>
      <rPr>
        <b/>
        <i/>
        <sz val="10"/>
        <rFont val="Arial"/>
        <family val="2"/>
      </rPr>
      <t>nil-cost (other than the insured's own costs)</t>
    </r>
    <r>
      <rPr>
        <i/>
        <sz val="10"/>
        <rFont val="Arial"/>
        <family val="2"/>
      </rPr>
      <t xml:space="preserve"> for each settlement year.</t>
    </r>
  </si>
  <si>
    <t>(4) Please provide the total gross paid amount in respect of indemnity and costs (both own and third-party) on all settled claims for each settlement year.</t>
  </si>
  <si>
    <t>2015 Q4</t>
  </si>
  <si>
    <t>10 Enities</t>
  </si>
  <si>
    <t>10 Entities were able to provide this data</t>
  </si>
  <si>
    <t>As with the "1) Notifcation Year" and "2) Settlement Year" tabs, the definition of a "nil" claim is a claim which has been closed with no damages paid to the claimant and no legal costs paid to the claimant's solicitor.</t>
  </si>
  <si>
    <t>Covering notes from the UK Deafness Working Party</t>
  </si>
  <si>
    <t>The UK Deafness working party is currently analysing this aggregated data and will publish commentary and findings in due course.</t>
  </si>
  <si>
    <t>The data differs in places compared with previous data collected, in part due to changes in the entities who were willing and able to contribute data.</t>
  </si>
  <si>
    <t>The data included is the raw aggregated data.  No adjustments have been made to gross up for entities unable to provide data for certain years or months.</t>
  </si>
  <si>
    <t>The number of claims in the context of this exercise represents the number of notifications to individual insurers.</t>
  </si>
  <si>
    <t>A claimant may bring a claim against several insurers.  The number of claims reported here will be greater than the number of underlying claimants.</t>
  </si>
  <si>
    <t>UK Deafness Working Party Disclaimer</t>
  </si>
  <si>
    <t>The UK Deafness working party have continued their market wide data collection for 2015, and would like to thank those who contributed to the exercise.</t>
  </si>
  <si>
    <t>Data has been collected as at 2015Q4 to produce the attached aggregated summaries.</t>
  </si>
  <si>
    <t>The data collected covers 12 participating entities, believed to represent a majority of the insurance market, although a smaller sample than at 2014Q3 where 16 entities participated.</t>
  </si>
  <si>
    <t>Not all 12 entities were able to provide data for all sections of the exercise.  The number of contributors has been indicated on the relevant worksheet tabs.</t>
  </si>
  <si>
    <t>Where data supplied was not through to the end of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</si>
</sst>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mmm\-yyyy"/>
  </numFmts>
  <fonts count="28" x14ac:knownFonts="1">
    <font>
      <sz val="10"/>
      <name val="Arial"/>
    </font>
    <font>
      <sz val="11"/>
      <color theme="1"/>
      <name val="Calibri"/>
      <family val="2"/>
      <scheme val="minor"/>
    </font>
    <font>
      <sz val="11"/>
      <color theme="1"/>
      <name val="Calibri"/>
      <family val="2"/>
      <scheme val="minor"/>
    </font>
    <font>
      <sz val="10"/>
      <name val="Arial"/>
      <family val="2"/>
    </font>
    <font>
      <u/>
      <sz val="10"/>
      <color theme="10"/>
      <name val="Arial"/>
      <family val="2"/>
    </font>
    <font>
      <sz val="10"/>
      <name val="Arial"/>
      <family val="2"/>
    </font>
    <font>
      <sz val="10"/>
      <color theme="1"/>
      <name val="Lucida Sans Unicode"/>
      <family val="2"/>
    </font>
    <font>
      <sz val="10"/>
      <name val="Calibri"/>
      <family val="2"/>
      <scheme val="minor"/>
    </font>
    <font>
      <u/>
      <sz val="10"/>
      <name val="Calibri"/>
      <family val="2"/>
      <scheme val="minor"/>
    </font>
    <font>
      <i/>
      <sz val="10"/>
      <name val="Calibri"/>
      <family val="2"/>
      <scheme val="minor"/>
    </font>
    <font>
      <u/>
      <sz val="10"/>
      <color theme="10"/>
      <name val="Calibri"/>
      <family val="2"/>
      <scheme val="minor"/>
    </font>
    <font>
      <b/>
      <sz val="14"/>
      <name val="Calibri"/>
      <family val="2"/>
      <scheme val="minor"/>
    </font>
    <font>
      <b/>
      <u/>
      <sz val="14"/>
      <name val="Calibri"/>
      <family val="2"/>
      <scheme val="minor"/>
    </font>
    <font>
      <sz val="14"/>
      <name val="Calibri"/>
      <family val="2"/>
      <scheme val="minor"/>
    </font>
    <font>
      <i/>
      <sz val="14"/>
      <name val="Calibri"/>
      <family val="2"/>
      <scheme val="minor"/>
    </font>
    <font>
      <b/>
      <sz val="10"/>
      <name val="Calibri"/>
      <family val="2"/>
      <scheme val="minor"/>
    </font>
    <font>
      <b/>
      <sz val="10"/>
      <color rgb="FFFF0000"/>
      <name val="Calibri"/>
      <family val="2"/>
      <scheme val="minor"/>
    </font>
    <font>
      <b/>
      <sz val="11"/>
      <name val="Calibri"/>
      <family val="2"/>
      <scheme val="minor"/>
    </font>
    <font>
      <sz val="11"/>
      <name val="Calibri"/>
      <family val="2"/>
      <scheme val="minor"/>
    </font>
    <font>
      <b/>
      <sz val="16"/>
      <name val="Calibri"/>
      <family val="2"/>
      <scheme val="minor"/>
    </font>
    <font>
      <b/>
      <sz val="10"/>
      <name val="Arial"/>
      <family val="2"/>
    </font>
    <font>
      <i/>
      <sz val="10"/>
      <name val="Arial"/>
      <family val="2"/>
    </font>
    <font>
      <u/>
      <sz val="10"/>
      <name val="Arial"/>
      <family val="2"/>
    </font>
    <font>
      <b/>
      <i/>
      <sz val="10"/>
      <name val="Arial"/>
      <family val="2"/>
    </font>
    <font>
      <u/>
      <sz val="14"/>
      <name val="Arial"/>
      <family val="2"/>
    </font>
    <font>
      <i/>
      <sz val="14"/>
      <name val="Arial"/>
      <family val="2"/>
    </font>
    <font>
      <b/>
      <i/>
      <sz val="14"/>
      <name val="Arial"/>
      <family val="2"/>
    </font>
    <font>
      <b/>
      <u/>
      <sz val="11"/>
      <name val="Calibri"/>
      <family val="2"/>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xf numFmtId="43" fontId="5" fillId="0" borderId="0" applyFont="0" applyFill="0" applyBorder="0" applyAlignment="0" applyProtection="0"/>
    <xf numFmtId="0" fontId="2" fillId="0" borderId="0"/>
    <xf numFmtId="0" fontId="1" fillId="0" borderId="0"/>
    <xf numFmtId="0" fontId="6" fillId="0" borderId="0"/>
    <xf numFmtId="0" fontId="3" fillId="0" borderId="0"/>
  </cellStyleXfs>
  <cellXfs count="97">
    <xf numFmtId="0" fontId="0" fillId="0" borderId="0" xfId="0"/>
    <xf numFmtId="0" fontId="7" fillId="0" borderId="0" xfId="7" applyFont="1"/>
    <xf numFmtId="0" fontId="17" fillId="0" borderId="0" xfId="7" applyFont="1" applyAlignment="1">
      <alignment vertical="center"/>
    </xf>
    <xf numFmtId="0" fontId="18" fillId="0" borderId="0" xfId="7" applyFont="1"/>
    <xf numFmtId="0" fontId="18" fillId="0" borderId="0" xfId="7" applyFont="1" applyAlignment="1">
      <alignment vertical="center"/>
    </xf>
    <xf numFmtId="0" fontId="17" fillId="0" borderId="0" xfId="7" applyFont="1" applyAlignment="1">
      <alignment vertical="center" wrapText="1"/>
    </xf>
    <xf numFmtId="0" fontId="18" fillId="0" borderId="0" xfId="7" applyFont="1" applyAlignment="1">
      <alignment horizontal="left" vertical="center" wrapText="1"/>
    </xf>
    <xf numFmtId="0" fontId="17" fillId="0" borderId="0" xfId="7" applyFont="1" applyAlignment="1">
      <alignment horizontal="left" vertical="center" wrapText="1"/>
    </xf>
    <xf numFmtId="164" fontId="7" fillId="0" borderId="2" xfId="1" applyNumberFormat="1" applyFont="1" applyFill="1" applyBorder="1"/>
    <xf numFmtId="0" fontId="3" fillId="0" borderId="1" xfId="0" applyFont="1" applyFill="1" applyBorder="1" applyAlignment="1">
      <alignment horizontal="center" vertical="center" wrapText="1"/>
    </xf>
    <xf numFmtId="0" fontId="21" fillId="0" borderId="0" xfId="0" applyFont="1" applyFill="1" applyBorder="1"/>
    <xf numFmtId="0" fontId="23" fillId="0" borderId="0" xfId="0" applyFont="1" applyFill="1" applyBorder="1"/>
    <xf numFmtId="0" fontId="27" fillId="0" borderId="0" xfId="7" applyFont="1" applyAlignment="1">
      <alignment vertical="center"/>
    </xf>
    <xf numFmtId="0" fontId="10" fillId="0" borderId="0" xfId="2" applyFont="1" applyFill="1"/>
    <xf numFmtId="0" fontId="7" fillId="0" borderId="0" xfId="0" applyFont="1" applyFill="1"/>
    <xf numFmtId="0" fontId="15" fillId="0" borderId="0" xfId="0" applyFont="1" applyFill="1"/>
    <xf numFmtId="0" fontId="7" fillId="0" borderId="1" xfId="0" applyFont="1" applyFill="1" applyBorder="1"/>
    <xf numFmtId="14" fontId="7" fillId="0" borderId="1" xfId="0" applyNumberFormat="1" applyFont="1" applyFill="1" applyBorder="1"/>
    <xf numFmtId="0" fontId="16" fillId="0" borderId="0" xfId="0" applyFont="1" applyFill="1"/>
    <xf numFmtId="0" fontId="0" fillId="0" borderId="1" xfId="0"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2" xfId="0" applyFill="1" applyBorder="1" applyAlignment="1">
      <alignment horizontal="left"/>
    </xf>
    <xf numFmtId="164" fontId="3" fillId="0" borderId="2" xfId="1" applyNumberFormat="1" applyFont="1" applyFill="1" applyBorder="1"/>
    <xf numFmtId="0" fontId="0" fillId="0" borderId="6" xfId="0" applyFill="1" applyBorder="1"/>
    <xf numFmtId="0" fontId="0" fillId="0" borderId="2" xfId="0" applyFill="1" applyBorder="1"/>
    <xf numFmtId="164" fontId="3" fillId="0" borderId="3" xfId="1" applyNumberFormat="1" applyFont="1" applyFill="1" applyBorder="1"/>
    <xf numFmtId="0" fontId="0" fillId="0" borderId="3" xfId="0" applyFill="1" applyBorder="1"/>
    <xf numFmtId="0" fontId="0" fillId="0" borderId="3" xfId="0" applyFill="1" applyBorder="1" applyAlignment="1">
      <alignment horizontal="left"/>
    </xf>
    <xf numFmtId="164" fontId="20" fillId="0" borderId="1" xfId="1" applyNumberFormat="1" applyFont="1" applyFill="1" applyBorder="1"/>
    <xf numFmtId="164" fontId="20" fillId="0" borderId="0" xfId="1" applyNumberFormat="1" applyFont="1" applyFill="1" applyBorder="1"/>
    <xf numFmtId="0" fontId="0" fillId="0" borderId="0" xfId="0" applyFill="1"/>
    <xf numFmtId="0" fontId="21" fillId="0" borderId="4" xfId="0" applyFont="1" applyFill="1" applyBorder="1"/>
    <xf numFmtId="164" fontId="21" fillId="0" borderId="0" xfId="1" applyNumberFormat="1" applyFont="1" applyFill="1" applyBorder="1"/>
    <xf numFmtId="0" fontId="22" fillId="0" borderId="0" xfId="0" applyFont="1" applyFill="1"/>
    <xf numFmtId="0" fontId="21" fillId="0" borderId="0" xfId="0" applyFont="1" applyFill="1"/>
    <xf numFmtId="0" fontId="23" fillId="0" borderId="0" xfId="0" applyFont="1" applyFill="1"/>
    <xf numFmtId="165" fontId="7" fillId="0" borderId="2" xfId="0" applyNumberFormat="1" applyFont="1" applyFill="1" applyBorder="1" applyAlignment="1">
      <alignment horizontal="center"/>
    </xf>
    <xf numFmtId="164" fontId="7" fillId="0" borderId="2" xfId="3" applyNumberFormat="1" applyFont="1" applyFill="1" applyBorder="1"/>
    <xf numFmtId="165" fontId="7" fillId="0" borderId="3" xfId="0" applyNumberFormat="1" applyFont="1" applyFill="1" applyBorder="1" applyAlignment="1">
      <alignment horizontal="center"/>
    </xf>
    <xf numFmtId="164" fontId="7" fillId="0" borderId="3" xfId="3" applyNumberFormat="1" applyFont="1" applyFill="1" applyBorder="1"/>
    <xf numFmtId="165" fontId="7" fillId="0" borderId="0" xfId="0" applyNumberFormat="1" applyFont="1" applyFill="1" applyBorder="1" applyAlignment="1">
      <alignment horizontal="center"/>
    </xf>
    <xf numFmtId="0" fontId="8" fillId="0" borderId="0" xfId="0" applyFont="1" applyFill="1"/>
    <xf numFmtId="0" fontId="9" fillId="0" borderId="0" xfId="0" applyFont="1" applyFill="1"/>
    <xf numFmtId="0" fontId="7" fillId="0" borderId="0" xfId="0" applyFont="1" applyFill="1" applyBorder="1"/>
    <xf numFmtId="0" fontId="11" fillId="0" borderId="0" xfId="0" applyFont="1" applyFill="1" applyAlignment="1">
      <alignment horizontal="left"/>
    </xf>
    <xf numFmtId="0" fontId="13" fillId="0" borderId="0" xfId="0" applyFont="1" applyFill="1" applyAlignment="1">
      <alignment horizontal="left" indent="13"/>
    </xf>
    <xf numFmtId="0" fontId="13" fillId="0" borderId="0" xfId="0" applyFont="1" applyFill="1" applyAlignment="1">
      <alignment horizontal="left"/>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13" xfId="0" applyFont="1" applyFill="1" applyBorder="1" applyAlignment="1">
      <alignment horizontal="left"/>
    </xf>
    <xf numFmtId="164" fontId="7" fillId="0" borderId="13" xfId="1" applyNumberFormat="1" applyFont="1" applyFill="1" applyBorder="1"/>
    <xf numFmtId="164" fontId="7" fillId="0" borderId="16" xfId="1" applyNumberFormat="1" applyFont="1" applyFill="1" applyBorder="1"/>
    <xf numFmtId="164" fontId="7" fillId="0" borderId="17" xfId="1" applyNumberFormat="1" applyFont="1" applyFill="1" applyBorder="1"/>
    <xf numFmtId="164" fontId="7" fillId="0" borderId="18" xfId="1" applyNumberFormat="1" applyFont="1" applyFill="1" applyBorder="1"/>
    <xf numFmtId="164" fontId="7" fillId="0" borderId="7" xfId="1" applyNumberFormat="1" applyFont="1" applyFill="1" applyBorder="1"/>
    <xf numFmtId="3" fontId="7" fillId="0" borderId="13" xfId="0" applyNumberFormat="1" applyFont="1" applyFill="1" applyBorder="1"/>
    <xf numFmtId="3" fontId="7" fillId="0" borderId="26" xfId="0" applyNumberFormat="1" applyFont="1" applyFill="1" applyBorder="1"/>
    <xf numFmtId="0" fontId="7" fillId="0" borderId="14" xfId="0" applyFont="1" applyFill="1" applyBorder="1" applyAlignment="1">
      <alignment horizontal="left"/>
    </xf>
    <xf numFmtId="164" fontId="7" fillId="0" borderId="14" xfId="1" applyNumberFormat="1" applyFont="1" applyFill="1" applyBorder="1"/>
    <xf numFmtId="164" fontId="7" fillId="0" borderId="19" xfId="1" applyNumberFormat="1" applyFont="1" applyFill="1" applyBorder="1"/>
    <xf numFmtId="164" fontId="7" fillId="0" borderId="20" xfId="1" applyNumberFormat="1" applyFont="1" applyFill="1" applyBorder="1"/>
    <xf numFmtId="164" fontId="7" fillId="0" borderId="21" xfId="1" applyNumberFormat="1" applyFont="1" applyFill="1" applyBorder="1"/>
    <xf numFmtId="164" fontId="7" fillId="0" borderId="22" xfId="1" applyNumberFormat="1" applyFont="1" applyFill="1" applyBorder="1"/>
    <xf numFmtId="164" fontId="7" fillId="0" borderId="23" xfId="1" applyNumberFormat="1" applyFont="1" applyFill="1" applyBorder="1"/>
    <xf numFmtId="3" fontId="7" fillId="0" borderId="14" xfId="0" applyNumberFormat="1" applyFont="1" applyFill="1" applyBorder="1"/>
    <xf numFmtId="3" fontId="7" fillId="0" borderId="27" xfId="0" applyNumberFormat="1" applyFont="1" applyFill="1" applyBorder="1"/>
    <xf numFmtId="0" fontId="24" fillId="0" borderId="0" xfId="0" applyFont="1" applyFill="1"/>
    <xf numFmtId="0" fontId="25" fillId="0" borderId="0" xfId="0" applyFont="1" applyFill="1"/>
    <xf numFmtId="0" fontId="26" fillId="0" borderId="0" xfId="0" applyFont="1" applyFill="1"/>
    <xf numFmtId="0" fontId="14" fillId="0" borderId="0" xfId="0" applyFont="1" applyFill="1"/>
    <xf numFmtId="0" fontId="19" fillId="0" borderId="0" xfId="0" applyFont="1" applyFill="1"/>
    <xf numFmtId="9" fontId="7" fillId="0" borderId="13" xfId="1" applyNumberFormat="1" applyFont="1" applyFill="1" applyBorder="1"/>
    <xf numFmtId="9" fontId="7" fillId="0" borderId="16" xfId="1" applyNumberFormat="1" applyFont="1" applyFill="1" applyBorder="1"/>
    <xf numFmtId="9" fontId="7" fillId="0" borderId="17" xfId="1" applyNumberFormat="1" applyFont="1" applyFill="1" applyBorder="1"/>
    <xf numFmtId="9" fontId="7" fillId="0" borderId="18" xfId="1" applyNumberFormat="1" applyFont="1" applyFill="1" applyBorder="1"/>
    <xf numFmtId="9" fontId="7" fillId="0" borderId="2" xfId="1" applyNumberFormat="1" applyFont="1" applyFill="1" applyBorder="1"/>
    <xf numFmtId="9" fontId="7" fillId="0" borderId="7" xfId="1" applyNumberFormat="1" applyFont="1" applyFill="1" applyBorder="1"/>
    <xf numFmtId="9" fontId="7" fillId="0" borderId="14" xfId="1" applyNumberFormat="1" applyFont="1" applyFill="1" applyBorder="1"/>
    <xf numFmtId="9" fontId="7" fillId="0" borderId="19" xfId="1" applyNumberFormat="1" applyFont="1" applyFill="1" applyBorder="1"/>
    <xf numFmtId="9" fontId="7" fillId="0" borderId="20" xfId="1" applyNumberFormat="1" applyFont="1" applyFill="1" applyBorder="1"/>
    <xf numFmtId="9" fontId="7" fillId="0" borderId="21" xfId="1" applyNumberFormat="1" applyFont="1" applyFill="1" applyBorder="1"/>
    <xf numFmtId="9" fontId="7" fillId="0" borderId="22" xfId="1" applyNumberFormat="1" applyFont="1" applyFill="1" applyBorder="1"/>
    <xf numFmtId="9" fontId="7" fillId="0" borderId="23" xfId="1" applyNumberFormat="1" applyFont="1" applyFill="1" applyBorder="1"/>
    <xf numFmtId="14" fontId="7" fillId="0" borderId="1" xfId="0" applyNumberFormat="1" applyFont="1" applyFill="1" applyBorder="1" applyAlignment="1"/>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4" xfId="0" applyFont="1" applyFill="1" applyBorder="1" applyAlignment="1">
      <alignment horizontal="center"/>
    </xf>
    <xf numFmtId="0" fontId="0" fillId="0" borderId="25" xfId="0" applyFill="1" applyBorder="1" applyAlignment="1">
      <alignment horizontal="center"/>
    </xf>
    <xf numFmtId="164" fontId="3" fillId="0" borderId="1" xfId="1" applyNumberFormat="1" applyFont="1" applyFill="1" applyBorder="1"/>
  </cellXfs>
  <cellStyles count="8">
    <cellStyle name="Comma" xfId="1" builtinId="3"/>
    <cellStyle name="Comma 2" xfId="3"/>
    <cellStyle name="Hyperlink" xfId="2" builtinId="8"/>
    <cellStyle name="Normal" xfId="0" builtinId="0"/>
    <cellStyle name="Normal 11" xfId="6"/>
    <cellStyle name="Normal 12 2" xfId="7"/>
    <cellStyle name="Normal 2" xfId="4"/>
    <cellStyle name="Normal 3" xfId="5"/>
  </cellStyles>
  <dxfs count="2">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9"/>
  <sheetViews>
    <sheetView tabSelected="1" zoomScale="90" zoomScaleNormal="90" workbookViewId="0">
      <selection activeCell="A3" sqref="A3"/>
    </sheetView>
  </sheetViews>
  <sheetFormatPr defaultRowHeight="12.75" x14ac:dyDescent="0.2"/>
  <cols>
    <col min="1" max="1" width="4.7109375" style="1" customWidth="1"/>
    <col min="2" max="2" width="161.140625" style="1" customWidth="1"/>
    <col min="3" max="16384" width="9.140625" style="1"/>
  </cols>
  <sheetData>
    <row r="1" spans="2:2" ht="15" x14ac:dyDescent="0.2">
      <c r="B1" s="12" t="s">
        <v>82</v>
      </c>
    </row>
    <row r="2" spans="2:2" ht="15" x14ac:dyDescent="0.25">
      <c r="B2" s="3" t="s">
        <v>89</v>
      </c>
    </row>
    <row r="3" spans="2:2" ht="15" x14ac:dyDescent="0.25">
      <c r="B3" s="3" t="s">
        <v>90</v>
      </c>
    </row>
    <row r="4" spans="2:2" ht="15" x14ac:dyDescent="0.25">
      <c r="B4" s="3" t="s">
        <v>83</v>
      </c>
    </row>
    <row r="5" spans="2:2" ht="15" x14ac:dyDescent="0.25">
      <c r="B5" s="3" t="s">
        <v>91</v>
      </c>
    </row>
    <row r="6" spans="2:2" ht="15" x14ac:dyDescent="0.25">
      <c r="B6" s="3" t="s">
        <v>84</v>
      </c>
    </row>
    <row r="7" spans="2:2" ht="15" x14ac:dyDescent="0.25">
      <c r="B7" s="3" t="s">
        <v>92</v>
      </c>
    </row>
    <row r="8" spans="2:2" ht="15" x14ac:dyDescent="0.25">
      <c r="B8" s="3" t="s">
        <v>85</v>
      </c>
    </row>
    <row r="9" spans="2:2" ht="15" x14ac:dyDescent="0.25">
      <c r="B9" s="3" t="s">
        <v>86</v>
      </c>
    </row>
    <row r="10" spans="2:2" ht="15" x14ac:dyDescent="0.25">
      <c r="B10" s="3" t="s">
        <v>87</v>
      </c>
    </row>
    <row r="11" spans="2:2" ht="15" x14ac:dyDescent="0.2">
      <c r="B11" s="4"/>
    </row>
    <row r="12" spans="2:2" ht="15" x14ac:dyDescent="0.2">
      <c r="B12" s="12" t="s">
        <v>88</v>
      </c>
    </row>
    <row r="13" spans="2:2" ht="240" x14ac:dyDescent="0.2">
      <c r="B13" s="5" t="s">
        <v>44</v>
      </c>
    </row>
    <row r="14" spans="2:2" ht="15" x14ac:dyDescent="0.2">
      <c r="B14" s="2" t="s">
        <v>45</v>
      </c>
    </row>
    <row r="15" spans="2:2" ht="15" x14ac:dyDescent="0.2">
      <c r="B15" s="4" t="s">
        <v>40</v>
      </c>
    </row>
    <row r="16" spans="2:2" ht="15" x14ac:dyDescent="0.2">
      <c r="B16" s="4" t="s">
        <v>41</v>
      </c>
    </row>
    <row r="17" spans="2:2" ht="15" x14ac:dyDescent="0.2">
      <c r="B17" s="4" t="s">
        <v>42</v>
      </c>
    </row>
    <row r="18" spans="2:2" ht="15" x14ac:dyDescent="0.2">
      <c r="B18" s="4" t="s">
        <v>43</v>
      </c>
    </row>
    <row r="19" spans="2:2" ht="15" x14ac:dyDescent="0.2">
      <c r="B19" s="6"/>
    </row>
    <row r="20" spans="2:2" ht="15" x14ac:dyDescent="0.25">
      <c r="B20" s="3"/>
    </row>
    <row r="21" spans="2:2" ht="15" x14ac:dyDescent="0.2">
      <c r="B21" s="6"/>
    </row>
    <row r="22" spans="2:2" ht="15" x14ac:dyDescent="0.25">
      <c r="B22" s="3"/>
    </row>
    <row r="23" spans="2:2" ht="15" x14ac:dyDescent="0.2">
      <c r="B23" s="7"/>
    </row>
    <row r="24" spans="2:2" ht="15" x14ac:dyDescent="0.25">
      <c r="B24" s="3"/>
    </row>
    <row r="25" spans="2:2" ht="15" x14ac:dyDescent="0.25">
      <c r="B25" s="3"/>
    </row>
    <row r="26" spans="2:2" ht="15" x14ac:dyDescent="0.25">
      <c r="B26" s="3"/>
    </row>
    <row r="27" spans="2:2" ht="15" x14ac:dyDescent="0.25">
      <c r="B27" s="3"/>
    </row>
    <row r="28" spans="2:2" ht="15" x14ac:dyDescent="0.25">
      <c r="B28" s="3"/>
    </row>
    <row r="29" spans="2:2" ht="15" x14ac:dyDescent="0.25">
      <c r="B29" s="3"/>
    </row>
  </sheetData>
  <pageMargins left="0.75" right="0.75" top="1" bottom="1" header="0.5" footer="0.5"/>
  <pageSetup paperSize="9" scale="82" orientation="landscape" r:id="rId1"/>
  <headerFooter alignWithMargins="0">
    <oddHeader xml:space="preserve">&amp;L </oddHeader>
    <oddFooter xml:space="preserve">&amp;L&amp;F, &amp;A&amp;R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J58"/>
  <sheetViews>
    <sheetView zoomScale="85" zoomScaleNormal="85" workbookViewId="0">
      <selection activeCell="L34" sqref="L34"/>
    </sheetView>
  </sheetViews>
  <sheetFormatPr defaultColWidth="10.7109375" defaultRowHeight="12.75" x14ac:dyDescent="0.2"/>
  <cols>
    <col min="1" max="1" width="3.7109375" style="14" customWidth="1"/>
    <col min="2" max="2" width="16.28515625" style="14" customWidth="1"/>
    <col min="3" max="6" width="13.28515625" style="14" customWidth="1"/>
    <col min="7" max="8" width="15.5703125" style="14" customWidth="1"/>
    <col min="9" max="10" width="13.28515625" style="14" customWidth="1"/>
    <col min="11" max="16384" width="10.7109375" style="14"/>
  </cols>
  <sheetData>
    <row r="1" spans="2:10" x14ac:dyDescent="0.2">
      <c r="B1" s="13"/>
      <c r="E1" s="15"/>
    </row>
    <row r="2" spans="2:10" x14ac:dyDescent="0.2">
      <c r="B2" s="16" t="s">
        <v>3</v>
      </c>
      <c r="C2" s="17">
        <v>42369</v>
      </c>
      <c r="E2" s="18"/>
    </row>
    <row r="3" spans="2:10" x14ac:dyDescent="0.2">
      <c r="D3" s="15"/>
    </row>
    <row r="4" spans="2:10" ht="61.5" customHeight="1" x14ac:dyDescent="0.2">
      <c r="B4" s="19" t="s">
        <v>0</v>
      </c>
      <c r="C4" s="9" t="s">
        <v>9</v>
      </c>
      <c r="D4" s="20" t="s">
        <v>11</v>
      </c>
      <c r="E4" s="20" t="s">
        <v>13</v>
      </c>
      <c r="F4" s="20" t="s">
        <v>14</v>
      </c>
      <c r="G4" s="20" t="s">
        <v>15</v>
      </c>
      <c r="H4" s="9" t="s">
        <v>16</v>
      </c>
      <c r="I4" s="21" t="s">
        <v>62</v>
      </c>
      <c r="J4" s="9" t="s">
        <v>6</v>
      </c>
    </row>
    <row r="5" spans="2:10" ht="12.75" customHeight="1" x14ac:dyDescent="0.2">
      <c r="B5" s="24">
        <v>1980</v>
      </c>
      <c r="C5" s="25">
        <v>559</v>
      </c>
      <c r="D5" s="25">
        <v>380</v>
      </c>
      <c r="E5" s="25">
        <v>179</v>
      </c>
      <c r="F5" s="25">
        <v>0</v>
      </c>
      <c r="G5" s="25">
        <v>629774.39000000025</v>
      </c>
      <c r="H5" s="25">
        <v>629774.39000000025</v>
      </c>
      <c r="I5" s="25">
        <v>6</v>
      </c>
      <c r="J5" s="26" t="b">
        <f>C5=SUM(D5:F5)</f>
        <v>1</v>
      </c>
    </row>
    <row r="6" spans="2:10" ht="12.75" customHeight="1" x14ac:dyDescent="0.2">
      <c r="B6" s="24">
        <v>1981</v>
      </c>
      <c r="C6" s="25">
        <v>1162</v>
      </c>
      <c r="D6" s="25">
        <v>793</v>
      </c>
      <c r="E6" s="25">
        <v>369</v>
      </c>
      <c r="F6" s="25">
        <v>0</v>
      </c>
      <c r="G6" s="25">
        <v>1186625.7000000004</v>
      </c>
      <c r="H6" s="25">
        <v>1186625.7000000004</v>
      </c>
      <c r="I6" s="25">
        <v>6</v>
      </c>
      <c r="J6" s="27" t="b">
        <f t="shared" ref="J6:J40" si="0">C6=SUM(D6:F6)</f>
        <v>1</v>
      </c>
    </row>
    <row r="7" spans="2:10" ht="12.75" customHeight="1" x14ac:dyDescent="0.2">
      <c r="B7" s="24">
        <v>1982</v>
      </c>
      <c r="C7" s="25">
        <v>2796</v>
      </c>
      <c r="D7" s="25">
        <v>1724</v>
      </c>
      <c r="E7" s="25">
        <v>1072</v>
      </c>
      <c r="F7" s="25">
        <v>0</v>
      </c>
      <c r="G7" s="25">
        <v>2123824.5499999989</v>
      </c>
      <c r="H7" s="25">
        <v>2123824.5499999989</v>
      </c>
      <c r="I7" s="25">
        <v>6</v>
      </c>
      <c r="J7" s="27" t="b">
        <f t="shared" si="0"/>
        <v>1</v>
      </c>
    </row>
    <row r="8" spans="2:10" ht="12.75" customHeight="1" x14ac:dyDescent="0.2">
      <c r="B8" s="24">
        <v>1983</v>
      </c>
      <c r="C8" s="25">
        <v>4859</v>
      </c>
      <c r="D8" s="25">
        <v>3220</v>
      </c>
      <c r="E8" s="25">
        <v>1639</v>
      </c>
      <c r="F8" s="25">
        <v>0</v>
      </c>
      <c r="G8" s="25">
        <v>2999307.18</v>
      </c>
      <c r="H8" s="25">
        <v>2999307.18</v>
      </c>
      <c r="I8" s="25">
        <v>7</v>
      </c>
      <c r="J8" s="27" t="b">
        <f t="shared" si="0"/>
        <v>1</v>
      </c>
    </row>
    <row r="9" spans="2:10" ht="12.75" customHeight="1" x14ac:dyDescent="0.2">
      <c r="B9" s="24">
        <v>1984</v>
      </c>
      <c r="C9" s="25">
        <v>6860</v>
      </c>
      <c r="D9" s="25">
        <v>4730</v>
      </c>
      <c r="E9" s="25">
        <v>2130</v>
      </c>
      <c r="F9" s="25">
        <v>0</v>
      </c>
      <c r="G9" s="25">
        <v>4224504.7199999923</v>
      </c>
      <c r="H9" s="25">
        <v>4224504.7199999923</v>
      </c>
      <c r="I9" s="25">
        <v>7</v>
      </c>
      <c r="J9" s="27" t="b">
        <f t="shared" si="0"/>
        <v>1</v>
      </c>
    </row>
    <row r="10" spans="2:10" ht="12.75" customHeight="1" x14ac:dyDescent="0.2">
      <c r="B10" s="24">
        <v>1985</v>
      </c>
      <c r="C10" s="25">
        <v>7899</v>
      </c>
      <c r="D10" s="25">
        <v>5521</v>
      </c>
      <c r="E10" s="25">
        <v>2378</v>
      </c>
      <c r="F10" s="25">
        <v>0</v>
      </c>
      <c r="G10" s="25">
        <v>5306487.7199999988</v>
      </c>
      <c r="H10" s="25">
        <v>5306487.7199999988</v>
      </c>
      <c r="I10" s="25">
        <v>8</v>
      </c>
      <c r="J10" s="27" t="b">
        <f t="shared" si="0"/>
        <v>1</v>
      </c>
    </row>
    <row r="11" spans="2:10" ht="12.75" customHeight="1" x14ac:dyDescent="0.2">
      <c r="B11" s="24">
        <v>1986</v>
      </c>
      <c r="C11" s="25">
        <v>10828</v>
      </c>
      <c r="D11" s="25">
        <v>7221</v>
      </c>
      <c r="E11" s="25">
        <v>3607</v>
      </c>
      <c r="F11" s="25">
        <v>0</v>
      </c>
      <c r="G11" s="25">
        <v>7225283.4785234965</v>
      </c>
      <c r="H11" s="25">
        <v>7225283.4785234965</v>
      </c>
      <c r="I11" s="25">
        <v>9</v>
      </c>
      <c r="J11" s="27" t="b">
        <f t="shared" si="0"/>
        <v>1</v>
      </c>
    </row>
    <row r="12" spans="2:10" ht="12.75" customHeight="1" x14ac:dyDescent="0.2">
      <c r="B12" s="24">
        <v>1987</v>
      </c>
      <c r="C12" s="25">
        <v>18486</v>
      </c>
      <c r="D12" s="25">
        <v>12034</v>
      </c>
      <c r="E12" s="25">
        <v>6451</v>
      </c>
      <c r="F12" s="25">
        <v>1</v>
      </c>
      <c r="G12" s="25">
        <v>10534297.760000002</v>
      </c>
      <c r="H12" s="25">
        <v>10537797.760000002</v>
      </c>
      <c r="I12" s="25">
        <v>9</v>
      </c>
      <c r="J12" s="27" t="b">
        <f t="shared" si="0"/>
        <v>1</v>
      </c>
    </row>
    <row r="13" spans="2:10" ht="12.75" customHeight="1" x14ac:dyDescent="0.2">
      <c r="B13" s="24">
        <v>1988</v>
      </c>
      <c r="C13" s="25">
        <v>25118</v>
      </c>
      <c r="D13" s="25">
        <v>15291</v>
      </c>
      <c r="E13" s="25">
        <v>9827</v>
      </c>
      <c r="F13" s="25">
        <v>0</v>
      </c>
      <c r="G13" s="25">
        <v>12389049.799999926</v>
      </c>
      <c r="H13" s="25">
        <v>12389049.799999926</v>
      </c>
      <c r="I13" s="25">
        <v>9</v>
      </c>
      <c r="J13" s="27" t="b">
        <f t="shared" si="0"/>
        <v>1</v>
      </c>
    </row>
    <row r="14" spans="2:10" ht="12.75" customHeight="1" x14ac:dyDescent="0.2">
      <c r="B14" s="24">
        <v>1989</v>
      </c>
      <c r="C14" s="25">
        <v>29750</v>
      </c>
      <c r="D14" s="25">
        <v>18253</v>
      </c>
      <c r="E14" s="25">
        <v>11496</v>
      </c>
      <c r="F14" s="25">
        <v>1</v>
      </c>
      <c r="G14" s="25">
        <v>17016405.089999951</v>
      </c>
      <c r="H14" s="25">
        <v>17016405.089999951</v>
      </c>
      <c r="I14" s="25">
        <v>9</v>
      </c>
      <c r="J14" s="27" t="b">
        <f t="shared" si="0"/>
        <v>1</v>
      </c>
    </row>
    <row r="15" spans="2:10" ht="12.75" customHeight="1" x14ac:dyDescent="0.2">
      <c r="B15" s="24">
        <v>1990</v>
      </c>
      <c r="C15" s="25">
        <v>30061</v>
      </c>
      <c r="D15" s="25">
        <v>17966</v>
      </c>
      <c r="E15" s="25">
        <v>12095</v>
      </c>
      <c r="F15" s="25">
        <v>0</v>
      </c>
      <c r="G15" s="25">
        <v>18846478.159999773</v>
      </c>
      <c r="H15" s="25">
        <v>18846478.159999773</v>
      </c>
      <c r="I15" s="25">
        <v>9</v>
      </c>
      <c r="J15" s="27" t="b">
        <f t="shared" si="0"/>
        <v>1</v>
      </c>
    </row>
    <row r="16" spans="2:10" ht="12.75" customHeight="1" x14ac:dyDescent="0.2">
      <c r="B16" s="24">
        <v>1991</v>
      </c>
      <c r="C16" s="25">
        <v>34182</v>
      </c>
      <c r="D16" s="25">
        <v>20188</v>
      </c>
      <c r="E16" s="25">
        <v>13994</v>
      </c>
      <c r="F16" s="25">
        <v>0</v>
      </c>
      <c r="G16" s="25">
        <v>21170315.889999893</v>
      </c>
      <c r="H16" s="25">
        <v>21170315.889999893</v>
      </c>
      <c r="I16" s="25">
        <v>9</v>
      </c>
      <c r="J16" s="27" t="b">
        <f t="shared" si="0"/>
        <v>1</v>
      </c>
    </row>
    <row r="17" spans="2:10" x14ac:dyDescent="0.2">
      <c r="B17" s="24">
        <v>1992</v>
      </c>
      <c r="C17" s="25">
        <v>50308</v>
      </c>
      <c r="D17" s="25">
        <v>26263</v>
      </c>
      <c r="E17" s="25">
        <v>24039</v>
      </c>
      <c r="F17" s="25">
        <v>6</v>
      </c>
      <c r="G17" s="25">
        <v>31668392.409999803</v>
      </c>
      <c r="H17" s="25">
        <v>31486582.269999802</v>
      </c>
      <c r="I17" s="25">
        <v>11</v>
      </c>
      <c r="J17" s="27" t="b">
        <f t="shared" si="0"/>
        <v>1</v>
      </c>
    </row>
    <row r="18" spans="2:10" x14ac:dyDescent="0.2">
      <c r="B18" s="24">
        <v>1993</v>
      </c>
      <c r="C18" s="25">
        <v>53714</v>
      </c>
      <c r="D18" s="25">
        <v>27820</v>
      </c>
      <c r="E18" s="25">
        <v>25887</v>
      </c>
      <c r="F18" s="25">
        <v>7</v>
      </c>
      <c r="G18" s="25">
        <v>34894502.572617166</v>
      </c>
      <c r="H18" s="25">
        <v>34712819.028740935</v>
      </c>
      <c r="I18" s="25">
        <v>11</v>
      </c>
      <c r="J18" s="27" t="b">
        <f t="shared" si="0"/>
        <v>1</v>
      </c>
    </row>
    <row r="19" spans="2:10" x14ac:dyDescent="0.2">
      <c r="B19" s="24">
        <v>1994</v>
      </c>
      <c r="C19" s="25">
        <v>44451</v>
      </c>
      <c r="D19" s="25">
        <v>23246</v>
      </c>
      <c r="E19" s="25">
        <v>21172</v>
      </c>
      <c r="F19" s="25">
        <v>33</v>
      </c>
      <c r="G19" s="25">
        <v>33010849.349999905</v>
      </c>
      <c r="H19" s="25">
        <v>32740485.889999904</v>
      </c>
      <c r="I19" s="25">
        <v>11</v>
      </c>
      <c r="J19" s="27" t="b">
        <f t="shared" si="0"/>
        <v>1</v>
      </c>
    </row>
    <row r="20" spans="2:10" x14ac:dyDescent="0.2">
      <c r="B20" s="24">
        <v>1995</v>
      </c>
      <c r="C20" s="25">
        <v>31599</v>
      </c>
      <c r="D20" s="25">
        <v>17294</v>
      </c>
      <c r="E20" s="25">
        <v>14263</v>
      </c>
      <c r="F20" s="25">
        <v>42</v>
      </c>
      <c r="G20" s="25">
        <v>26467172.899999868</v>
      </c>
      <c r="H20" s="25">
        <v>26015367.559999868</v>
      </c>
      <c r="I20" s="25">
        <v>11</v>
      </c>
      <c r="J20" s="27" t="b">
        <f t="shared" si="0"/>
        <v>1</v>
      </c>
    </row>
    <row r="21" spans="2:10" x14ac:dyDescent="0.2">
      <c r="B21" s="24">
        <v>1996</v>
      </c>
      <c r="C21" s="25">
        <v>26923</v>
      </c>
      <c r="D21" s="25">
        <v>14684</v>
      </c>
      <c r="E21" s="25">
        <v>12181</v>
      </c>
      <c r="F21" s="25">
        <v>58</v>
      </c>
      <c r="G21" s="25">
        <v>25299808.308523484</v>
      </c>
      <c r="H21" s="25">
        <v>24641918.618523479</v>
      </c>
      <c r="I21" s="25">
        <v>11</v>
      </c>
      <c r="J21" s="27" t="b">
        <f t="shared" si="0"/>
        <v>1</v>
      </c>
    </row>
    <row r="22" spans="2:10" x14ac:dyDescent="0.2">
      <c r="B22" s="24">
        <v>1997</v>
      </c>
      <c r="C22" s="25">
        <v>23749</v>
      </c>
      <c r="D22" s="25">
        <v>12419</v>
      </c>
      <c r="E22" s="25">
        <v>11270</v>
      </c>
      <c r="F22" s="25">
        <v>60</v>
      </c>
      <c r="G22" s="25">
        <v>24621831.95322096</v>
      </c>
      <c r="H22" s="25">
        <v>23380773.903220959</v>
      </c>
      <c r="I22" s="25">
        <v>11</v>
      </c>
      <c r="J22" s="27" t="b">
        <f t="shared" si="0"/>
        <v>1</v>
      </c>
    </row>
    <row r="23" spans="2:10" x14ac:dyDescent="0.2">
      <c r="B23" s="24">
        <v>1998</v>
      </c>
      <c r="C23" s="25">
        <v>20137</v>
      </c>
      <c r="D23" s="25">
        <v>9758</v>
      </c>
      <c r="E23" s="25">
        <v>10326</v>
      </c>
      <c r="F23" s="25">
        <v>53</v>
      </c>
      <c r="G23" s="25">
        <v>21101976.49456377</v>
      </c>
      <c r="H23" s="25">
        <v>19792364.584563769</v>
      </c>
      <c r="I23" s="25">
        <v>11</v>
      </c>
      <c r="J23" s="27" t="b">
        <f t="shared" si="0"/>
        <v>1</v>
      </c>
    </row>
    <row r="24" spans="2:10" x14ac:dyDescent="0.2">
      <c r="B24" s="24">
        <v>1999</v>
      </c>
      <c r="C24" s="25">
        <v>12080</v>
      </c>
      <c r="D24" s="25">
        <v>5850</v>
      </c>
      <c r="E24" s="25">
        <v>6184</v>
      </c>
      <c r="F24" s="25">
        <v>46</v>
      </c>
      <c r="G24" s="25">
        <v>16681014.737438586</v>
      </c>
      <c r="H24" s="25">
        <v>15275418.758285522</v>
      </c>
      <c r="I24" s="25">
        <v>11</v>
      </c>
      <c r="J24" s="27" t="b">
        <f t="shared" si="0"/>
        <v>1</v>
      </c>
    </row>
    <row r="25" spans="2:10" x14ac:dyDescent="0.2">
      <c r="B25" s="24">
        <v>2000</v>
      </c>
      <c r="C25" s="25">
        <v>10668</v>
      </c>
      <c r="D25" s="25">
        <v>5190</v>
      </c>
      <c r="E25" s="25">
        <v>5410</v>
      </c>
      <c r="F25" s="25">
        <v>68</v>
      </c>
      <c r="G25" s="25">
        <v>20124167.390589967</v>
      </c>
      <c r="H25" s="25">
        <v>17985550.980157603</v>
      </c>
      <c r="I25" s="25">
        <v>11</v>
      </c>
      <c r="J25" s="27" t="b">
        <f t="shared" si="0"/>
        <v>1</v>
      </c>
    </row>
    <row r="26" spans="2:10" x14ac:dyDescent="0.2">
      <c r="B26" s="24">
        <v>2001</v>
      </c>
      <c r="C26" s="25">
        <v>8710</v>
      </c>
      <c r="D26" s="25">
        <v>4114</v>
      </c>
      <c r="E26" s="25">
        <v>4509</v>
      </c>
      <c r="F26" s="25">
        <v>87</v>
      </c>
      <c r="G26" s="25">
        <v>18016834.047235824</v>
      </c>
      <c r="H26" s="25">
        <v>15947969.086329553</v>
      </c>
      <c r="I26" s="25">
        <v>11</v>
      </c>
      <c r="J26" s="27" t="b">
        <f t="shared" si="0"/>
        <v>1</v>
      </c>
    </row>
    <row r="27" spans="2:10" x14ac:dyDescent="0.2">
      <c r="B27" s="24">
        <v>2002</v>
      </c>
      <c r="C27" s="25">
        <v>10550</v>
      </c>
      <c r="D27" s="25">
        <v>4813</v>
      </c>
      <c r="E27" s="25">
        <v>5645</v>
      </c>
      <c r="F27" s="25">
        <v>92</v>
      </c>
      <c r="G27" s="25">
        <v>24248167.408523455</v>
      </c>
      <c r="H27" s="25">
        <v>21081865.328523453</v>
      </c>
      <c r="I27" s="25">
        <v>11</v>
      </c>
      <c r="J27" s="27" t="b">
        <f t="shared" si="0"/>
        <v>1</v>
      </c>
    </row>
    <row r="28" spans="2:10" x14ac:dyDescent="0.2">
      <c r="B28" s="24">
        <v>2003</v>
      </c>
      <c r="C28" s="25">
        <v>12784</v>
      </c>
      <c r="D28" s="25">
        <v>5703</v>
      </c>
      <c r="E28" s="25">
        <v>6909</v>
      </c>
      <c r="F28" s="25">
        <v>172</v>
      </c>
      <c r="G28" s="25">
        <v>30343572.311834548</v>
      </c>
      <c r="H28" s="25">
        <v>25402213.06393468</v>
      </c>
      <c r="I28" s="25">
        <v>11</v>
      </c>
      <c r="J28" s="27" t="b">
        <f t="shared" si="0"/>
        <v>1</v>
      </c>
    </row>
    <row r="29" spans="2:10" x14ac:dyDescent="0.2">
      <c r="B29" s="24">
        <v>2004</v>
      </c>
      <c r="C29" s="25">
        <v>17578</v>
      </c>
      <c r="D29" s="25">
        <v>8397</v>
      </c>
      <c r="E29" s="25">
        <v>8888</v>
      </c>
      <c r="F29" s="25">
        <v>293</v>
      </c>
      <c r="G29" s="25">
        <v>49718047.502337992</v>
      </c>
      <c r="H29" s="25">
        <v>42286425.584639281</v>
      </c>
      <c r="I29" s="25">
        <v>12</v>
      </c>
      <c r="J29" s="27" t="b">
        <f t="shared" si="0"/>
        <v>1</v>
      </c>
    </row>
    <row r="30" spans="2:10" x14ac:dyDescent="0.2">
      <c r="B30" s="24">
        <v>2005</v>
      </c>
      <c r="C30" s="25">
        <v>15299</v>
      </c>
      <c r="D30" s="25">
        <v>7347</v>
      </c>
      <c r="E30" s="25">
        <v>7659</v>
      </c>
      <c r="F30" s="25">
        <v>293</v>
      </c>
      <c r="G30" s="25">
        <v>44292169.117070407</v>
      </c>
      <c r="H30" s="25">
        <v>39960764.320011452</v>
      </c>
      <c r="I30" s="25">
        <v>12</v>
      </c>
      <c r="J30" s="27" t="b">
        <f t="shared" si="0"/>
        <v>1</v>
      </c>
    </row>
    <row r="31" spans="2:10" x14ac:dyDescent="0.2">
      <c r="B31" s="24">
        <v>2006</v>
      </c>
      <c r="C31" s="25">
        <v>13478</v>
      </c>
      <c r="D31" s="25">
        <v>6633</v>
      </c>
      <c r="E31" s="25">
        <v>6565</v>
      </c>
      <c r="F31" s="25">
        <v>280</v>
      </c>
      <c r="G31" s="25">
        <v>42404883.869999439</v>
      </c>
      <c r="H31" s="25">
        <v>35468229.813311391</v>
      </c>
      <c r="I31" s="25">
        <v>12</v>
      </c>
      <c r="J31" s="27" t="b">
        <f t="shared" si="0"/>
        <v>1</v>
      </c>
    </row>
    <row r="32" spans="2:10" x14ac:dyDescent="0.2">
      <c r="B32" s="24">
        <v>2007</v>
      </c>
      <c r="C32" s="25">
        <v>13744</v>
      </c>
      <c r="D32" s="25">
        <v>6570</v>
      </c>
      <c r="E32" s="25">
        <v>6903</v>
      </c>
      <c r="F32" s="25">
        <v>271</v>
      </c>
      <c r="G32" s="25">
        <v>44986290.214697063</v>
      </c>
      <c r="H32" s="25">
        <v>36381796.104697078</v>
      </c>
      <c r="I32" s="25">
        <v>12</v>
      </c>
      <c r="J32" s="27" t="b">
        <f t="shared" si="0"/>
        <v>1</v>
      </c>
    </row>
    <row r="33" spans="2:10" x14ac:dyDescent="0.2">
      <c r="B33" s="24">
        <v>2008</v>
      </c>
      <c r="C33" s="25">
        <v>17771</v>
      </c>
      <c r="D33" s="25">
        <v>8598</v>
      </c>
      <c r="E33" s="25">
        <v>8728</v>
      </c>
      <c r="F33" s="25">
        <v>445</v>
      </c>
      <c r="G33" s="25">
        <v>54641743.102061965</v>
      </c>
      <c r="H33" s="25">
        <v>45787930.116665572</v>
      </c>
      <c r="I33" s="25">
        <v>12</v>
      </c>
      <c r="J33" s="27" t="b">
        <f t="shared" si="0"/>
        <v>1</v>
      </c>
    </row>
    <row r="34" spans="2:10" x14ac:dyDescent="0.2">
      <c r="B34" s="24">
        <v>2009</v>
      </c>
      <c r="C34" s="25">
        <v>21390</v>
      </c>
      <c r="D34" s="25">
        <v>10233.583333333334</v>
      </c>
      <c r="E34" s="25">
        <v>10404.416666666668</v>
      </c>
      <c r="F34" s="25">
        <v>752</v>
      </c>
      <c r="G34" s="25">
        <v>65395834.489999503</v>
      </c>
      <c r="H34" s="25">
        <v>55607169.271988876</v>
      </c>
      <c r="I34" s="25">
        <v>12</v>
      </c>
      <c r="J34" s="27" t="b">
        <f t="shared" si="0"/>
        <v>1</v>
      </c>
    </row>
    <row r="35" spans="2:10" x14ac:dyDescent="0.2">
      <c r="B35" s="24">
        <v>2010</v>
      </c>
      <c r="C35" s="25">
        <v>24076.2</v>
      </c>
      <c r="D35" s="25">
        <v>10724.785714285714</v>
      </c>
      <c r="E35" s="25">
        <v>11694.214285714286</v>
      </c>
      <c r="F35" s="25">
        <v>1657.2</v>
      </c>
      <c r="G35" s="25">
        <v>73928637.039999336</v>
      </c>
      <c r="H35" s="25">
        <v>63950967.887192637</v>
      </c>
      <c r="I35" s="25">
        <v>12</v>
      </c>
      <c r="J35" s="27" t="b">
        <f t="shared" si="0"/>
        <v>1</v>
      </c>
    </row>
    <row r="36" spans="2:10" x14ac:dyDescent="0.2">
      <c r="B36" s="24">
        <v>2011</v>
      </c>
      <c r="C36" s="25">
        <v>32766</v>
      </c>
      <c r="D36" s="25">
        <v>12582.381746031746</v>
      </c>
      <c r="E36" s="25">
        <v>15819.618253968254</v>
      </c>
      <c r="F36" s="25">
        <v>4364</v>
      </c>
      <c r="G36" s="25">
        <v>91047305.025001347</v>
      </c>
      <c r="H36" s="25">
        <v>87502140.515001416</v>
      </c>
      <c r="I36" s="25">
        <v>12</v>
      </c>
      <c r="J36" s="27" t="b">
        <f t="shared" si="0"/>
        <v>1</v>
      </c>
    </row>
    <row r="37" spans="2:10" x14ac:dyDescent="0.2">
      <c r="B37" s="24">
        <v>2012</v>
      </c>
      <c r="C37" s="25">
        <v>49729.5</v>
      </c>
      <c r="D37" s="25">
        <v>13508.82857142857</v>
      </c>
      <c r="E37" s="25">
        <v>24065.471428571429</v>
      </c>
      <c r="F37" s="25">
        <v>12155.2</v>
      </c>
      <c r="G37" s="25">
        <v>109317144.84999858</v>
      </c>
      <c r="H37" s="25">
        <v>150779390.53999877</v>
      </c>
      <c r="I37" s="25">
        <v>12</v>
      </c>
      <c r="J37" s="27" t="b">
        <f t="shared" si="0"/>
        <v>1</v>
      </c>
    </row>
    <row r="38" spans="2:10" x14ac:dyDescent="0.2">
      <c r="B38" s="24">
        <v>2013</v>
      </c>
      <c r="C38" s="25">
        <v>76786.633333333331</v>
      </c>
      <c r="D38" s="25">
        <v>9088.443253968253</v>
      </c>
      <c r="E38" s="25">
        <v>41677.347222222219</v>
      </c>
      <c r="F38" s="25">
        <v>26020.842857142859</v>
      </c>
      <c r="G38" s="25">
        <v>88966316.589998379</v>
      </c>
      <c r="H38" s="25">
        <v>236681150.83999878</v>
      </c>
      <c r="I38" s="25">
        <v>11</v>
      </c>
      <c r="J38" s="27" t="b">
        <f t="shared" si="0"/>
        <v>1</v>
      </c>
    </row>
    <row r="39" spans="2:10" x14ac:dyDescent="0.2">
      <c r="B39" s="24">
        <v>2014</v>
      </c>
      <c r="C39" s="25">
        <v>62315.78787878788</v>
      </c>
      <c r="D39" s="25">
        <v>3512.840909090909</v>
      </c>
      <c r="E39" s="25">
        <v>24622.880303030302</v>
      </c>
      <c r="F39" s="25">
        <v>34180.066666666666</v>
      </c>
      <c r="G39" s="25">
        <v>35342683.699998833</v>
      </c>
      <c r="H39" s="25">
        <v>231025642.56999898</v>
      </c>
      <c r="I39" s="25">
        <v>11</v>
      </c>
      <c r="J39" s="27" t="b">
        <f t="shared" si="0"/>
        <v>1</v>
      </c>
    </row>
    <row r="40" spans="2:10" x14ac:dyDescent="0.2">
      <c r="B40" s="24">
        <v>2015</v>
      </c>
      <c r="C40" s="25">
        <v>65273.878787878784</v>
      </c>
      <c r="D40" s="25">
        <v>396.5</v>
      </c>
      <c r="E40" s="25">
        <v>8510.3388888888894</v>
      </c>
      <c r="F40" s="25">
        <v>56367.039898989897</v>
      </c>
      <c r="G40" s="25">
        <v>6762448.5699999705</v>
      </c>
      <c r="H40" s="25">
        <v>291044700.69999981</v>
      </c>
      <c r="I40" s="28">
        <v>11</v>
      </c>
      <c r="J40" s="29" t="b">
        <f t="shared" si="0"/>
        <v>1</v>
      </c>
    </row>
    <row r="41" spans="2:10" x14ac:dyDescent="0.2">
      <c r="B41" s="30" t="s">
        <v>1</v>
      </c>
      <c r="C41" s="31">
        <f t="shared" ref="C41:H41" si="1">SUM(C5:C40)</f>
        <v>888440.99999999988</v>
      </c>
      <c r="D41" s="31">
        <f t="shared" si="1"/>
        <v>362067.36352813849</v>
      </c>
      <c r="E41" s="31">
        <f t="shared" si="1"/>
        <v>388569.28704906208</v>
      </c>
      <c r="F41" s="31">
        <f t="shared" si="1"/>
        <v>137804.34942279942</v>
      </c>
      <c r="G41" s="31">
        <f t="shared" si="1"/>
        <v>1116934148.3942332</v>
      </c>
      <c r="H41" s="31">
        <f t="shared" si="1"/>
        <v>1708595491.7743068</v>
      </c>
      <c r="I41" s="32"/>
      <c r="J41" s="33"/>
    </row>
    <row r="42" spans="2:10" x14ac:dyDescent="0.2">
      <c r="B42" s="33"/>
      <c r="C42" s="33"/>
      <c r="D42" s="33"/>
      <c r="E42" s="33"/>
      <c r="F42" s="33"/>
      <c r="G42" s="33"/>
      <c r="H42" s="33"/>
      <c r="I42" s="33"/>
      <c r="J42" s="33"/>
    </row>
    <row r="43" spans="2:10" x14ac:dyDescent="0.2">
      <c r="B43" s="34" t="str">
        <f>B40&amp;" grossed up"</f>
        <v>2015 grossed up</v>
      </c>
      <c r="C43" s="96">
        <v>67645.212121212127</v>
      </c>
      <c r="D43" s="96">
        <v>414.16666666666663</v>
      </c>
      <c r="E43" s="96">
        <v>8724.3388888888894</v>
      </c>
      <c r="F43" s="96">
        <v>58506.706565656568</v>
      </c>
      <c r="G43" s="96">
        <v>6944501.9533333341</v>
      </c>
      <c r="H43" s="96">
        <v>300825913.28333348</v>
      </c>
      <c r="I43" s="35" t="s">
        <v>93</v>
      </c>
      <c r="J43" s="33"/>
    </row>
    <row r="45" spans="2:10" x14ac:dyDescent="0.2">
      <c r="B45" s="36" t="s">
        <v>2</v>
      </c>
    </row>
    <row r="46" spans="2:10" x14ac:dyDescent="0.2">
      <c r="B46" s="37" t="s">
        <v>10</v>
      </c>
    </row>
    <row r="47" spans="2:10" x14ac:dyDescent="0.2">
      <c r="B47" s="37" t="s">
        <v>63</v>
      </c>
    </row>
    <row r="48" spans="2:10" x14ac:dyDescent="0.2">
      <c r="B48" s="37" t="s">
        <v>64</v>
      </c>
    </row>
    <row r="49" spans="2:2" x14ac:dyDescent="0.2">
      <c r="B49" s="37"/>
    </row>
    <row r="50" spans="2:2" x14ac:dyDescent="0.2">
      <c r="B50" s="38" t="s">
        <v>65</v>
      </c>
    </row>
    <row r="51" spans="2:2" x14ac:dyDescent="0.2">
      <c r="B51" s="38" t="s">
        <v>66</v>
      </c>
    </row>
    <row r="52" spans="2:2" x14ac:dyDescent="0.2">
      <c r="B52" s="38" t="s">
        <v>67</v>
      </c>
    </row>
    <row r="53" spans="2:2" x14ac:dyDescent="0.2">
      <c r="B53" s="33"/>
    </row>
    <row r="54" spans="2:2" x14ac:dyDescent="0.2">
      <c r="B54" s="10" t="s">
        <v>12</v>
      </c>
    </row>
    <row r="55" spans="2:2" x14ac:dyDescent="0.2">
      <c r="B55" s="37" t="s">
        <v>68</v>
      </c>
    </row>
    <row r="56" spans="2:2" x14ac:dyDescent="0.2">
      <c r="B56" s="37" t="s">
        <v>69</v>
      </c>
    </row>
    <row r="57" spans="2:2" x14ac:dyDescent="0.2">
      <c r="B57" s="37"/>
    </row>
    <row r="58" spans="2:2" x14ac:dyDescent="0.2">
      <c r="B58" s="11" t="s">
        <v>8</v>
      </c>
    </row>
  </sheetData>
  <conditionalFormatting sqref="J5:J40">
    <cfRule type="cellIs" dxfId="1" priority="1" stopIfTrue="1" operator="equal">
      <formula>FALSE</formula>
    </cfRule>
  </conditionalFormatting>
  <pageMargins left="0.75" right="0.75" top="1" bottom="1" header="0.5" footer="0.5"/>
  <pageSetup paperSize="9" scale="58" orientation="landscape" r:id="rId1"/>
  <headerFooter alignWithMargins="0">
    <oddHeader xml:space="preserve">&amp;L </oddHeader>
    <oddFooter xml:space="preserve">&amp;L&amp;F, &amp;A&amp;R </oddFooter>
  </headerFooter>
  <rowBreaks count="1" manualBreakCount="1">
    <brk id="38"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H56"/>
  <sheetViews>
    <sheetView zoomScale="85" zoomScaleNormal="85" workbookViewId="0">
      <selection activeCell="J3" sqref="J3"/>
    </sheetView>
  </sheetViews>
  <sheetFormatPr defaultRowHeight="12.75" x14ac:dyDescent="0.2"/>
  <cols>
    <col min="1" max="1" width="3.7109375" style="14" customWidth="1"/>
    <col min="2" max="2" width="16.85546875" style="14" customWidth="1"/>
    <col min="3" max="7" width="16.7109375" style="14" customWidth="1"/>
    <col min="8" max="8" width="18" style="14" customWidth="1"/>
    <col min="9" max="16384" width="9.140625" style="14"/>
  </cols>
  <sheetData>
    <row r="1" spans="2:8" x14ac:dyDescent="0.2">
      <c r="B1" s="13"/>
      <c r="E1" s="15"/>
    </row>
    <row r="2" spans="2:8" x14ac:dyDescent="0.2">
      <c r="B2" s="16" t="s">
        <v>3</v>
      </c>
      <c r="C2" s="17">
        <v>42369</v>
      </c>
      <c r="E2" s="18"/>
    </row>
    <row r="4" spans="2:8" ht="56.25" customHeight="1" x14ac:dyDescent="0.2">
      <c r="B4" s="19" t="s">
        <v>4</v>
      </c>
      <c r="C4" s="9" t="s">
        <v>70</v>
      </c>
      <c r="D4" s="20" t="s">
        <v>71</v>
      </c>
      <c r="E4" s="20" t="s">
        <v>72</v>
      </c>
      <c r="F4" s="9" t="s">
        <v>73</v>
      </c>
      <c r="G4" s="21" t="s">
        <v>62</v>
      </c>
      <c r="H4" s="9" t="s">
        <v>5</v>
      </c>
    </row>
    <row r="5" spans="2:8" ht="12.75" customHeight="1" x14ac:dyDescent="0.2">
      <c r="B5" s="24">
        <v>1980</v>
      </c>
      <c r="C5" s="25">
        <v>286</v>
      </c>
      <c r="D5" s="25">
        <v>193</v>
      </c>
      <c r="E5" s="25">
        <v>93</v>
      </c>
      <c r="F5" s="25">
        <v>277930.67999999988</v>
      </c>
      <c r="G5" s="25">
        <v>1</v>
      </c>
      <c r="H5" s="26" t="b">
        <f>C5=SUM(D5:E5)</f>
        <v>1</v>
      </c>
    </row>
    <row r="6" spans="2:8" ht="12.75" customHeight="1" x14ac:dyDescent="0.2">
      <c r="B6" s="24">
        <v>1981</v>
      </c>
      <c r="C6" s="25">
        <v>530</v>
      </c>
      <c r="D6" s="25">
        <v>404</v>
      </c>
      <c r="E6" s="25">
        <v>126</v>
      </c>
      <c r="F6" s="25">
        <v>540995.94000000006</v>
      </c>
      <c r="G6" s="25">
        <v>1</v>
      </c>
      <c r="H6" s="27" t="b">
        <f t="shared" ref="H6:H40" si="0">C6=SUM(D6:E6)</f>
        <v>1</v>
      </c>
    </row>
    <row r="7" spans="2:8" ht="12.75" customHeight="1" x14ac:dyDescent="0.2">
      <c r="B7" s="24">
        <v>1982</v>
      </c>
      <c r="C7" s="25">
        <v>666</v>
      </c>
      <c r="D7" s="25">
        <v>434</v>
      </c>
      <c r="E7" s="25">
        <v>232</v>
      </c>
      <c r="F7" s="25">
        <v>702469.91000000038</v>
      </c>
      <c r="G7" s="25">
        <v>2</v>
      </c>
      <c r="H7" s="27" t="b">
        <f t="shared" si="0"/>
        <v>1</v>
      </c>
    </row>
    <row r="8" spans="2:8" ht="12.75" customHeight="1" x14ac:dyDescent="0.2">
      <c r="B8" s="24">
        <v>1983</v>
      </c>
      <c r="C8" s="25">
        <v>727</v>
      </c>
      <c r="D8" s="25">
        <v>426</v>
      </c>
      <c r="E8" s="25">
        <v>301</v>
      </c>
      <c r="F8" s="25">
        <v>965764.86999999988</v>
      </c>
      <c r="G8" s="25">
        <v>2</v>
      </c>
      <c r="H8" s="27" t="b">
        <f t="shared" si="0"/>
        <v>1</v>
      </c>
    </row>
    <row r="9" spans="2:8" ht="12.75" customHeight="1" x14ac:dyDescent="0.2">
      <c r="B9" s="24">
        <v>1984</v>
      </c>
      <c r="C9" s="25">
        <v>1329</v>
      </c>
      <c r="D9" s="25">
        <v>873</v>
      </c>
      <c r="E9" s="25">
        <v>456</v>
      </c>
      <c r="F9" s="25">
        <v>1236036.0899999985</v>
      </c>
      <c r="G9" s="25">
        <v>4</v>
      </c>
      <c r="H9" s="27" t="b">
        <f t="shared" si="0"/>
        <v>1</v>
      </c>
    </row>
    <row r="10" spans="2:8" ht="12.75" customHeight="1" x14ac:dyDescent="0.2">
      <c r="B10" s="24">
        <v>1985</v>
      </c>
      <c r="C10" s="25">
        <v>5486</v>
      </c>
      <c r="D10" s="25">
        <v>3465</v>
      </c>
      <c r="E10" s="25">
        <v>2021</v>
      </c>
      <c r="F10" s="25">
        <v>2605685.5200000033</v>
      </c>
      <c r="G10" s="25">
        <v>5</v>
      </c>
      <c r="H10" s="27" t="b">
        <f t="shared" si="0"/>
        <v>1</v>
      </c>
    </row>
    <row r="11" spans="2:8" ht="12.75" customHeight="1" x14ac:dyDescent="0.2">
      <c r="B11" s="24">
        <v>1986</v>
      </c>
      <c r="C11" s="25">
        <v>4853</v>
      </c>
      <c r="D11" s="25">
        <v>3179</v>
      </c>
      <c r="E11" s="25">
        <v>1674</v>
      </c>
      <c r="F11" s="25">
        <v>3229455.6099999957</v>
      </c>
      <c r="G11" s="25">
        <v>5</v>
      </c>
      <c r="H11" s="27" t="b">
        <f t="shared" si="0"/>
        <v>1</v>
      </c>
    </row>
    <row r="12" spans="2:8" ht="12.75" customHeight="1" x14ac:dyDescent="0.2">
      <c r="B12" s="24">
        <v>1987</v>
      </c>
      <c r="C12" s="25">
        <v>7914</v>
      </c>
      <c r="D12" s="25">
        <v>5245</v>
      </c>
      <c r="E12" s="25">
        <v>2669</v>
      </c>
      <c r="F12" s="25">
        <v>4968113.3699999992</v>
      </c>
      <c r="G12" s="25">
        <v>5</v>
      </c>
      <c r="H12" s="27" t="b">
        <f t="shared" si="0"/>
        <v>1</v>
      </c>
    </row>
    <row r="13" spans="2:8" ht="12.75" customHeight="1" x14ac:dyDescent="0.2">
      <c r="B13" s="24">
        <v>1988</v>
      </c>
      <c r="C13" s="25">
        <v>10884</v>
      </c>
      <c r="D13" s="25">
        <v>6898</v>
      </c>
      <c r="E13" s="25">
        <v>3986</v>
      </c>
      <c r="F13" s="25">
        <v>5115858.6500000125</v>
      </c>
      <c r="G13" s="25">
        <v>5</v>
      </c>
      <c r="H13" s="27" t="b">
        <f t="shared" si="0"/>
        <v>1</v>
      </c>
    </row>
    <row r="14" spans="2:8" ht="12.75" customHeight="1" x14ac:dyDescent="0.2">
      <c r="B14" s="24">
        <v>1989</v>
      </c>
      <c r="C14" s="25">
        <v>15320</v>
      </c>
      <c r="D14" s="25">
        <v>9572</v>
      </c>
      <c r="E14" s="25">
        <v>5748</v>
      </c>
      <c r="F14" s="25">
        <v>5528570.9099999946</v>
      </c>
      <c r="G14" s="25">
        <v>5</v>
      </c>
      <c r="H14" s="27" t="b">
        <f t="shared" si="0"/>
        <v>1</v>
      </c>
    </row>
    <row r="15" spans="2:8" ht="12.75" customHeight="1" x14ac:dyDescent="0.2">
      <c r="B15" s="24">
        <v>1990</v>
      </c>
      <c r="C15" s="25">
        <v>19283</v>
      </c>
      <c r="D15" s="25">
        <v>11304</v>
      </c>
      <c r="E15" s="25">
        <v>7979</v>
      </c>
      <c r="F15" s="25">
        <v>7399906.4900000244</v>
      </c>
      <c r="G15" s="25">
        <v>6</v>
      </c>
      <c r="H15" s="27" t="b">
        <f t="shared" si="0"/>
        <v>1</v>
      </c>
    </row>
    <row r="16" spans="2:8" ht="12.75" customHeight="1" x14ac:dyDescent="0.2">
      <c r="B16" s="24">
        <v>1991</v>
      </c>
      <c r="C16" s="25">
        <v>23311</v>
      </c>
      <c r="D16" s="25">
        <v>13523</v>
      </c>
      <c r="E16" s="25">
        <v>9788</v>
      </c>
      <c r="F16" s="25">
        <v>10676577.23999998</v>
      </c>
      <c r="G16" s="25">
        <v>6</v>
      </c>
      <c r="H16" s="27" t="b">
        <f t="shared" si="0"/>
        <v>1</v>
      </c>
    </row>
    <row r="17" spans="2:8" x14ac:dyDescent="0.2">
      <c r="B17" s="24">
        <v>1992</v>
      </c>
      <c r="C17" s="25">
        <v>28410</v>
      </c>
      <c r="D17" s="25">
        <v>16380</v>
      </c>
      <c r="E17" s="25">
        <v>12030</v>
      </c>
      <c r="F17" s="25">
        <v>13254613.650000013</v>
      </c>
      <c r="G17" s="25">
        <v>7</v>
      </c>
      <c r="H17" s="27" t="b">
        <f t="shared" si="0"/>
        <v>1</v>
      </c>
    </row>
    <row r="18" spans="2:8" x14ac:dyDescent="0.2">
      <c r="B18" s="24">
        <v>1993</v>
      </c>
      <c r="C18" s="25">
        <v>36539</v>
      </c>
      <c r="D18" s="25">
        <v>20006</v>
      </c>
      <c r="E18" s="25">
        <v>16533</v>
      </c>
      <c r="F18" s="25">
        <v>19569480.799999941</v>
      </c>
      <c r="G18" s="25">
        <v>7</v>
      </c>
      <c r="H18" s="27" t="b">
        <f t="shared" si="0"/>
        <v>1</v>
      </c>
    </row>
    <row r="19" spans="2:8" x14ac:dyDescent="0.2">
      <c r="B19" s="24">
        <v>1994</v>
      </c>
      <c r="C19" s="25">
        <v>38256</v>
      </c>
      <c r="D19" s="25">
        <v>19966</v>
      </c>
      <c r="E19" s="25">
        <v>18290</v>
      </c>
      <c r="F19" s="25">
        <v>21870958.469999947</v>
      </c>
      <c r="G19" s="25">
        <v>7</v>
      </c>
      <c r="H19" s="27" t="b">
        <f t="shared" si="0"/>
        <v>1</v>
      </c>
    </row>
    <row r="20" spans="2:8" x14ac:dyDescent="0.2">
      <c r="B20" s="24">
        <v>1995</v>
      </c>
      <c r="C20" s="25">
        <v>39100</v>
      </c>
      <c r="D20" s="25">
        <v>19540</v>
      </c>
      <c r="E20" s="25">
        <v>19560</v>
      </c>
      <c r="F20" s="25">
        <v>23066378.989999887</v>
      </c>
      <c r="G20" s="25">
        <v>7</v>
      </c>
      <c r="H20" s="27" t="b">
        <f t="shared" si="0"/>
        <v>1</v>
      </c>
    </row>
    <row r="21" spans="2:8" x14ac:dyDescent="0.2">
      <c r="B21" s="24">
        <v>1996</v>
      </c>
      <c r="C21" s="25">
        <v>31665</v>
      </c>
      <c r="D21" s="25">
        <v>17039</v>
      </c>
      <c r="E21" s="25">
        <v>14626</v>
      </c>
      <c r="F21" s="25">
        <v>22452820.770000152</v>
      </c>
      <c r="G21" s="25">
        <v>7</v>
      </c>
      <c r="H21" s="27" t="b">
        <f t="shared" si="0"/>
        <v>1</v>
      </c>
    </row>
    <row r="22" spans="2:8" x14ac:dyDescent="0.2">
      <c r="B22" s="24">
        <v>1997</v>
      </c>
      <c r="C22" s="25">
        <v>25743</v>
      </c>
      <c r="D22" s="25">
        <v>13703</v>
      </c>
      <c r="E22" s="25">
        <v>12040</v>
      </c>
      <c r="F22" s="25">
        <v>21584494.070000276</v>
      </c>
      <c r="G22" s="25">
        <v>7</v>
      </c>
      <c r="H22" s="27" t="b">
        <f t="shared" si="0"/>
        <v>1</v>
      </c>
    </row>
    <row r="23" spans="2:8" x14ac:dyDescent="0.2">
      <c r="B23" s="24">
        <v>1998</v>
      </c>
      <c r="C23" s="25">
        <v>21567</v>
      </c>
      <c r="D23" s="25">
        <v>11637</v>
      </c>
      <c r="E23" s="25">
        <v>9930</v>
      </c>
      <c r="F23" s="25">
        <v>19689243.20000013</v>
      </c>
      <c r="G23" s="25">
        <v>7</v>
      </c>
      <c r="H23" s="27" t="b">
        <f t="shared" si="0"/>
        <v>1</v>
      </c>
    </row>
    <row r="24" spans="2:8" x14ac:dyDescent="0.2">
      <c r="B24" s="24">
        <v>1999</v>
      </c>
      <c r="C24" s="25">
        <v>14543</v>
      </c>
      <c r="D24" s="25">
        <v>7501</v>
      </c>
      <c r="E24" s="25">
        <v>7042</v>
      </c>
      <c r="F24" s="25">
        <v>14595663.560000023</v>
      </c>
      <c r="G24" s="25">
        <v>9</v>
      </c>
      <c r="H24" s="27" t="b">
        <f t="shared" si="0"/>
        <v>1</v>
      </c>
    </row>
    <row r="25" spans="2:8" x14ac:dyDescent="0.2">
      <c r="B25" s="24">
        <v>2000</v>
      </c>
      <c r="C25" s="25">
        <v>13733</v>
      </c>
      <c r="D25" s="25">
        <v>6698</v>
      </c>
      <c r="E25" s="25">
        <v>7035</v>
      </c>
      <c r="F25" s="25">
        <v>15290803.770000022</v>
      </c>
      <c r="G25" s="25">
        <v>9</v>
      </c>
      <c r="H25" s="27" t="b">
        <f t="shared" si="0"/>
        <v>1</v>
      </c>
    </row>
    <row r="26" spans="2:8" x14ac:dyDescent="0.2">
      <c r="B26" s="24">
        <v>2001</v>
      </c>
      <c r="C26" s="25">
        <v>11637</v>
      </c>
      <c r="D26" s="25">
        <v>5217</v>
      </c>
      <c r="E26" s="25">
        <v>6420</v>
      </c>
      <c r="F26" s="25">
        <v>15609002.999530181</v>
      </c>
      <c r="G26" s="25">
        <v>10</v>
      </c>
      <c r="H26" s="27" t="b">
        <f t="shared" si="0"/>
        <v>1</v>
      </c>
    </row>
    <row r="27" spans="2:8" x14ac:dyDescent="0.2">
      <c r="B27" s="24">
        <v>2002</v>
      </c>
      <c r="C27" s="25">
        <v>9479</v>
      </c>
      <c r="D27" s="25">
        <v>4157</v>
      </c>
      <c r="E27" s="25">
        <v>5322</v>
      </c>
      <c r="F27" s="25">
        <v>14550551.939932887</v>
      </c>
      <c r="G27" s="25">
        <v>11</v>
      </c>
      <c r="H27" s="27" t="b">
        <f t="shared" si="0"/>
        <v>1</v>
      </c>
    </row>
    <row r="28" spans="2:8" x14ac:dyDescent="0.2">
      <c r="B28" s="24">
        <v>2003</v>
      </c>
      <c r="C28" s="25">
        <v>8374</v>
      </c>
      <c r="D28" s="25">
        <v>3643</v>
      </c>
      <c r="E28" s="25">
        <v>4731</v>
      </c>
      <c r="F28" s="25">
        <v>15068068.321946312</v>
      </c>
      <c r="G28" s="25">
        <v>11</v>
      </c>
      <c r="H28" s="27" t="b">
        <f t="shared" si="0"/>
        <v>1</v>
      </c>
    </row>
    <row r="29" spans="2:8" x14ac:dyDescent="0.2">
      <c r="B29" s="24">
        <v>2004</v>
      </c>
      <c r="C29" s="25">
        <v>10999</v>
      </c>
      <c r="D29" s="25">
        <v>4194</v>
      </c>
      <c r="E29" s="25">
        <v>6805</v>
      </c>
      <c r="F29" s="25">
        <v>19250344.108187895</v>
      </c>
      <c r="G29" s="25">
        <v>11</v>
      </c>
      <c r="H29" s="27" t="b">
        <f t="shared" si="0"/>
        <v>1</v>
      </c>
    </row>
    <row r="30" spans="2:8" x14ac:dyDescent="0.2">
      <c r="B30" s="24">
        <v>2005</v>
      </c>
      <c r="C30" s="25">
        <v>13000</v>
      </c>
      <c r="D30" s="25">
        <v>5511</v>
      </c>
      <c r="E30" s="25">
        <v>7489</v>
      </c>
      <c r="F30" s="25">
        <v>29619052.938248821</v>
      </c>
      <c r="G30" s="25">
        <v>11</v>
      </c>
      <c r="H30" s="27" t="b">
        <f t="shared" si="0"/>
        <v>1</v>
      </c>
    </row>
    <row r="31" spans="2:8" x14ac:dyDescent="0.2">
      <c r="B31" s="24">
        <v>2006</v>
      </c>
      <c r="C31" s="25">
        <v>15428</v>
      </c>
      <c r="D31" s="25">
        <v>7131</v>
      </c>
      <c r="E31" s="25">
        <v>8297</v>
      </c>
      <c r="F31" s="25">
        <v>36596103.899999954</v>
      </c>
      <c r="G31" s="25">
        <v>11</v>
      </c>
      <c r="H31" s="27" t="b">
        <f t="shared" si="0"/>
        <v>1</v>
      </c>
    </row>
    <row r="32" spans="2:8" x14ac:dyDescent="0.2">
      <c r="B32" s="24">
        <v>2007</v>
      </c>
      <c r="C32" s="25">
        <v>16973</v>
      </c>
      <c r="D32" s="25">
        <v>8401</v>
      </c>
      <c r="E32" s="25">
        <v>8572</v>
      </c>
      <c r="F32" s="25">
        <v>43265537.662014149</v>
      </c>
      <c r="G32" s="25">
        <v>11</v>
      </c>
      <c r="H32" s="27" t="b">
        <f t="shared" si="0"/>
        <v>1</v>
      </c>
    </row>
    <row r="33" spans="2:8" x14ac:dyDescent="0.2">
      <c r="B33" s="24">
        <v>2008</v>
      </c>
      <c r="C33" s="25">
        <v>15945</v>
      </c>
      <c r="D33" s="25">
        <v>8218</v>
      </c>
      <c r="E33" s="25">
        <v>7727</v>
      </c>
      <c r="F33" s="25">
        <v>45930049.987420902</v>
      </c>
      <c r="G33" s="25">
        <v>11</v>
      </c>
      <c r="H33" s="27" t="b">
        <f t="shared" si="0"/>
        <v>1</v>
      </c>
    </row>
    <row r="34" spans="2:8" x14ac:dyDescent="0.2">
      <c r="B34" s="24">
        <v>2009</v>
      </c>
      <c r="C34" s="25">
        <v>16860</v>
      </c>
      <c r="D34" s="25">
        <v>7712</v>
      </c>
      <c r="E34" s="25">
        <v>9148</v>
      </c>
      <c r="F34" s="25">
        <v>46505341.983415648</v>
      </c>
      <c r="G34" s="25">
        <v>11</v>
      </c>
      <c r="H34" s="27" t="b">
        <f t="shared" si="0"/>
        <v>1</v>
      </c>
    </row>
    <row r="35" spans="2:8" x14ac:dyDescent="0.2">
      <c r="B35" s="24">
        <v>2010</v>
      </c>
      <c r="C35" s="25">
        <v>20053</v>
      </c>
      <c r="D35" s="25">
        <v>9525</v>
      </c>
      <c r="E35" s="25">
        <v>10528</v>
      </c>
      <c r="F35" s="25">
        <v>57125474.459999874</v>
      </c>
      <c r="G35" s="25">
        <v>11</v>
      </c>
      <c r="H35" s="27" t="b">
        <f t="shared" si="0"/>
        <v>1</v>
      </c>
    </row>
    <row r="36" spans="2:8" x14ac:dyDescent="0.2">
      <c r="B36" s="24">
        <v>2011</v>
      </c>
      <c r="C36" s="25">
        <v>23258.154761904763</v>
      </c>
      <c r="D36" s="25">
        <v>10756.702380952382</v>
      </c>
      <c r="E36" s="25">
        <v>12501.452380952382</v>
      </c>
      <c r="F36" s="25">
        <v>63459507.982493266</v>
      </c>
      <c r="G36" s="25">
        <v>12</v>
      </c>
      <c r="H36" s="27" t="b">
        <f t="shared" si="0"/>
        <v>1</v>
      </c>
    </row>
    <row r="37" spans="2:8" x14ac:dyDescent="0.2">
      <c r="B37" s="24">
        <v>2012</v>
      </c>
      <c r="C37" s="25">
        <v>25972.079365079364</v>
      </c>
      <c r="D37" s="25">
        <v>11227.170634920636</v>
      </c>
      <c r="E37" s="25">
        <v>14744.908730158731</v>
      </c>
      <c r="F37" s="25">
        <v>65992429.055002376</v>
      </c>
      <c r="G37" s="25">
        <v>12</v>
      </c>
      <c r="H37" s="27" t="b">
        <f t="shared" si="0"/>
        <v>1</v>
      </c>
    </row>
    <row r="38" spans="2:8" x14ac:dyDescent="0.2">
      <c r="B38" s="24">
        <v>2013</v>
      </c>
      <c r="C38" s="25">
        <v>30176.12777777778</v>
      </c>
      <c r="D38" s="25">
        <v>11744.203968253969</v>
      </c>
      <c r="E38" s="25">
        <v>18431.923809523811</v>
      </c>
      <c r="F38" s="25">
        <v>71505952.479999989</v>
      </c>
      <c r="G38" s="25">
        <v>10</v>
      </c>
      <c r="H38" s="27" t="b">
        <f t="shared" si="0"/>
        <v>1</v>
      </c>
    </row>
    <row r="39" spans="2:8" x14ac:dyDescent="0.2">
      <c r="B39" s="24">
        <v>2014</v>
      </c>
      <c r="C39" s="25">
        <v>44705.330952380951</v>
      </c>
      <c r="D39" s="25">
        <v>12964.112301587302</v>
      </c>
      <c r="E39" s="25">
        <v>31741.218650793649</v>
      </c>
      <c r="F39" s="25">
        <v>75811186.826536253</v>
      </c>
      <c r="G39" s="25">
        <v>10</v>
      </c>
      <c r="H39" s="27" t="b">
        <f t="shared" si="0"/>
        <v>1</v>
      </c>
    </row>
    <row r="40" spans="2:8" x14ac:dyDescent="0.2">
      <c r="B40" s="24">
        <v>2015</v>
      </c>
      <c r="C40" s="25">
        <v>65017.386291486291</v>
      </c>
      <c r="D40" s="25">
        <v>14873.674242424242</v>
      </c>
      <c r="E40" s="25">
        <v>50143.712049062044</v>
      </c>
      <c r="F40" s="25">
        <v>84016493.36540316</v>
      </c>
      <c r="G40" s="28">
        <v>10</v>
      </c>
      <c r="H40" s="29" t="b">
        <f t="shared" si="0"/>
        <v>1</v>
      </c>
    </row>
    <row r="41" spans="2:8" x14ac:dyDescent="0.2">
      <c r="B41" s="30" t="s">
        <v>1</v>
      </c>
      <c r="C41" s="31">
        <f>SUM(C5:C40)</f>
        <v>668022.0791486291</v>
      </c>
      <c r="D41" s="31">
        <f>SUM(D5:D40)</f>
        <v>313260.86352813855</v>
      </c>
      <c r="E41" s="31">
        <f>SUM(E5:E40)</f>
        <v>354761.21562049061</v>
      </c>
      <c r="F41" s="31">
        <f>SUM(F5:F40)</f>
        <v>898926920.57013214</v>
      </c>
      <c r="G41" s="32"/>
      <c r="H41" s="33"/>
    </row>
    <row r="42" spans="2:8" x14ac:dyDescent="0.2">
      <c r="B42" s="33"/>
      <c r="C42" s="33"/>
      <c r="D42" s="33"/>
      <c r="E42" s="33"/>
      <c r="F42" s="33"/>
      <c r="G42" s="33"/>
      <c r="H42" s="33"/>
    </row>
    <row r="43" spans="2:8" x14ac:dyDescent="0.2">
      <c r="B43" s="34" t="str">
        <f>B40&amp;" grossed up"</f>
        <v>2015 grossed up</v>
      </c>
      <c r="C43" s="96">
        <v>67741.052958152955</v>
      </c>
      <c r="D43" s="96">
        <v>15455.340909090908</v>
      </c>
      <c r="E43" s="96">
        <v>52285.712049062044</v>
      </c>
      <c r="F43" s="96">
        <v>86692728.795403153</v>
      </c>
      <c r="G43" s="35" t="s">
        <v>93</v>
      </c>
      <c r="H43" s="33"/>
    </row>
    <row r="44" spans="2:8" x14ac:dyDescent="0.2">
      <c r="B44" s="33"/>
      <c r="C44" s="33"/>
      <c r="D44" s="33"/>
      <c r="E44" s="33"/>
      <c r="F44" s="33"/>
      <c r="G44" s="33"/>
      <c r="H44" s="33"/>
    </row>
    <row r="45" spans="2:8" x14ac:dyDescent="0.2">
      <c r="B45" s="36" t="s">
        <v>2</v>
      </c>
      <c r="C45" s="33"/>
      <c r="D45" s="33"/>
      <c r="E45" s="33"/>
      <c r="F45" s="33"/>
      <c r="G45" s="33"/>
      <c r="H45" s="33"/>
    </row>
    <row r="46" spans="2:8" x14ac:dyDescent="0.2">
      <c r="B46" s="37" t="s">
        <v>74</v>
      </c>
      <c r="C46" s="33"/>
      <c r="D46" s="33"/>
      <c r="E46" s="33"/>
      <c r="F46" s="33"/>
      <c r="G46" s="33"/>
      <c r="H46" s="33"/>
    </row>
    <row r="47" spans="2:8" x14ac:dyDescent="0.2">
      <c r="B47" s="37" t="s">
        <v>75</v>
      </c>
      <c r="C47" s="33"/>
      <c r="D47" s="33"/>
      <c r="E47" s="33"/>
      <c r="F47" s="33"/>
      <c r="G47" s="33"/>
      <c r="H47" s="33"/>
    </row>
    <row r="48" spans="2:8" x14ac:dyDescent="0.2">
      <c r="B48" s="37" t="s">
        <v>76</v>
      </c>
      <c r="C48" s="33"/>
      <c r="D48" s="33"/>
      <c r="E48" s="33"/>
      <c r="F48" s="33"/>
      <c r="G48" s="33"/>
      <c r="H48" s="33"/>
    </row>
    <row r="49" spans="2:8" x14ac:dyDescent="0.2">
      <c r="B49" s="33"/>
      <c r="C49" s="33"/>
      <c r="D49" s="33"/>
      <c r="E49" s="33"/>
      <c r="F49" s="33"/>
      <c r="G49" s="33"/>
      <c r="H49" s="33"/>
    </row>
    <row r="50" spans="2:8" x14ac:dyDescent="0.2">
      <c r="B50" s="38" t="s">
        <v>65</v>
      </c>
      <c r="C50" s="33"/>
      <c r="D50" s="33"/>
      <c r="E50" s="33"/>
      <c r="F50" s="33"/>
      <c r="G50" s="33"/>
      <c r="H50" s="33"/>
    </row>
    <row r="51" spans="2:8" x14ac:dyDescent="0.2">
      <c r="B51" s="38" t="s">
        <v>66</v>
      </c>
      <c r="C51" s="33"/>
      <c r="D51" s="33"/>
      <c r="E51" s="33"/>
      <c r="F51" s="33"/>
      <c r="G51" s="33"/>
      <c r="H51" s="33"/>
    </row>
    <row r="52" spans="2:8" x14ac:dyDescent="0.2">
      <c r="B52" s="38" t="s">
        <v>67</v>
      </c>
      <c r="C52" s="33"/>
      <c r="D52" s="33"/>
      <c r="E52" s="33"/>
      <c r="F52" s="33"/>
      <c r="G52" s="33"/>
      <c r="H52" s="33"/>
    </row>
    <row r="53" spans="2:8" x14ac:dyDescent="0.2">
      <c r="B53" s="33"/>
      <c r="C53" s="33"/>
      <c r="D53" s="33"/>
      <c r="E53" s="33"/>
      <c r="F53" s="33"/>
      <c r="G53" s="33"/>
      <c r="H53" s="33"/>
    </row>
    <row r="54" spans="2:8" x14ac:dyDescent="0.2">
      <c r="B54" s="37" t="s">
        <v>77</v>
      </c>
      <c r="C54" s="33"/>
      <c r="D54" s="33"/>
      <c r="E54" s="33"/>
      <c r="F54" s="33"/>
      <c r="G54" s="33"/>
      <c r="H54" s="33"/>
    </row>
    <row r="55" spans="2:8" x14ac:dyDescent="0.2">
      <c r="B55" s="33"/>
      <c r="C55" s="33"/>
      <c r="D55" s="33"/>
      <c r="E55" s="33"/>
      <c r="F55" s="33"/>
      <c r="G55" s="33"/>
      <c r="H55" s="33"/>
    </row>
    <row r="56" spans="2:8" x14ac:dyDescent="0.2">
      <c r="B56" s="11" t="s">
        <v>7</v>
      </c>
      <c r="C56" s="33"/>
      <c r="D56" s="33"/>
      <c r="E56" s="33"/>
      <c r="F56" s="33"/>
      <c r="G56" s="33"/>
      <c r="H56" s="33"/>
    </row>
  </sheetData>
  <conditionalFormatting sqref="H5:H40">
    <cfRule type="cellIs" dxfId="0" priority="1" stopIfTrue="1" operator="equal">
      <formula>FALSE</formula>
    </cfRule>
  </conditionalFormatting>
  <pageMargins left="0.75" right="0.75" top="1" bottom="1" header="0.5" footer="0.5"/>
  <pageSetup paperSize="9" scale="59" orientation="landscape" r:id="rId1"/>
  <headerFooter alignWithMargins="0">
    <oddHeader xml:space="preserve">&amp;L </oddHeader>
    <oddFooter xml:space="preserve">&amp;L&amp;F, &amp;A&amp;R </oddFooter>
  </headerFooter>
  <rowBreaks count="1" manualBreakCount="1">
    <brk id="38"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G44"/>
  <sheetViews>
    <sheetView zoomScale="90" zoomScaleNormal="90" workbookViewId="0">
      <selection activeCell="G10" sqref="G10"/>
    </sheetView>
  </sheetViews>
  <sheetFormatPr defaultColWidth="10.7109375" defaultRowHeight="12.75" x14ac:dyDescent="0.2"/>
  <cols>
    <col min="1" max="1" width="3.7109375" style="14" customWidth="1"/>
    <col min="2" max="2" width="16.7109375" style="14" customWidth="1"/>
    <col min="3" max="4" width="15.5703125" style="14" customWidth="1"/>
    <col min="5" max="5" width="9.85546875" style="14" customWidth="1"/>
    <col min="6" max="250" width="10.7109375" style="14"/>
    <col min="251" max="251" width="3.7109375" style="14" customWidth="1"/>
    <col min="252" max="253" width="16.7109375" style="14" customWidth="1"/>
    <col min="254" max="506" width="10.7109375" style="14"/>
    <col min="507" max="507" width="3.7109375" style="14" customWidth="1"/>
    <col min="508" max="509" width="16.7109375" style="14" customWidth="1"/>
    <col min="510" max="762" width="10.7109375" style="14"/>
    <col min="763" max="763" width="3.7109375" style="14" customWidth="1"/>
    <col min="764" max="765" width="16.7109375" style="14" customWidth="1"/>
    <col min="766" max="1018" width="10.7109375" style="14"/>
    <col min="1019" max="1019" width="3.7109375" style="14" customWidth="1"/>
    <col min="1020" max="1021" width="16.7109375" style="14" customWidth="1"/>
    <col min="1022" max="1274" width="10.7109375" style="14"/>
    <col min="1275" max="1275" width="3.7109375" style="14" customWidth="1"/>
    <col min="1276" max="1277" width="16.7109375" style="14" customWidth="1"/>
    <col min="1278" max="1530" width="10.7109375" style="14"/>
    <col min="1531" max="1531" width="3.7109375" style="14" customWidth="1"/>
    <col min="1532" max="1533" width="16.7109375" style="14" customWidth="1"/>
    <col min="1534" max="1786" width="10.7109375" style="14"/>
    <col min="1787" max="1787" width="3.7109375" style="14" customWidth="1"/>
    <col min="1788" max="1789" width="16.7109375" style="14" customWidth="1"/>
    <col min="1790" max="2042" width="10.7109375" style="14"/>
    <col min="2043" max="2043" width="3.7109375" style="14" customWidth="1"/>
    <col min="2044" max="2045" width="16.7109375" style="14" customWidth="1"/>
    <col min="2046" max="2298" width="10.7109375" style="14"/>
    <col min="2299" max="2299" width="3.7109375" style="14" customWidth="1"/>
    <col min="2300" max="2301" width="16.7109375" style="14" customWidth="1"/>
    <col min="2302" max="2554" width="10.7109375" style="14"/>
    <col min="2555" max="2555" width="3.7109375" style="14" customWidth="1"/>
    <col min="2556" max="2557" width="16.7109375" style="14" customWidth="1"/>
    <col min="2558" max="2810" width="10.7109375" style="14"/>
    <col min="2811" max="2811" width="3.7109375" style="14" customWidth="1"/>
    <col min="2812" max="2813" width="16.7109375" style="14" customWidth="1"/>
    <col min="2814" max="3066" width="10.7109375" style="14"/>
    <col min="3067" max="3067" width="3.7109375" style="14" customWidth="1"/>
    <col min="3068" max="3069" width="16.7109375" style="14" customWidth="1"/>
    <col min="3070" max="3322" width="10.7109375" style="14"/>
    <col min="3323" max="3323" width="3.7109375" style="14" customWidth="1"/>
    <col min="3324" max="3325" width="16.7109375" style="14" customWidth="1"/>
    <col min="3326" max="3578" width="10.7109375" style="14"/>
    <col min="3579" max="3579" width="3.7109375" style="14" customWidth="1"/>
    <col min="3580" max="3581" width="16.7109375" style="14" customWidth="1"/>
    <col min="3582" max="3834" width="10.7109375" style="14"/>
    <col min="3835" max="3835" width="3.7109375" style="14" customWidth="1"/>
    <col min="3836" max="3837" width="16.7109375" style="14" customWidth="1"/>
    <col min="3838" max="4090" width="10.7109375" style="14"/>
    <col min="4091" max="4091" width="3.7109375" style="14" customWidth="1"/>
    <col min="4092" max="4093" width="16.7109375" style="14" customWidth="1"/>
    <col min="4094" max="4346" width="10.7109375" style="14"/>
    <col min="4347" max="4347" width="3.7109375" style="14" customWidth="1"/>
    <col min="4348" max="4349" width="16.7109375" style="14" customWidth="1"/>
    <col min="4350" max="4602" width="10.7109375" style="14"/>
    <col min="4603" max="4603" width="3.7109375" style="14" customWidth="1"/>
    <col min="4604" max="4605" width="16.7109375" style="14" customWidth="1"/>
    <col min="4606" max="4858" width="10.7109375" style="14"/>
    <col min="4859" max="4859" width="3.7109375" style="14" customWidth="1"/>
    <col min="4860" max="4861" width="16.7109375" style="14" customWidth="1"/>
    <col min="4862" max="5114" width="10.7109375" style="14"/>
    <col min="5115" max="5115" width="3.7109375" style="14" customWidth="1"/>
    <col min="5116" max="5117" width="16.7109375" style="14" customWidth="1"/>
    <col min="5118" max="5370" width="10.7109375" style="14"/>
    <col min="5371" max="5371" width="3.7109375" style="14" customWidth="1"/>
    <col min="5372" max="5373" width="16.7109375" style="14" customWidth="1"/>
    <col min="5374" max="5626" width="10.7109375" style="14"/>
    <col min="5627" max="5627" width="3.7109375" style="14" customWidth="1"/>
    <col min="5628" max="5629" width="16.7109375" style="14" customWidth="1"/>
    <col min="5630" max="5882" width="10.7109375" style="14"/>
    <col min="5883" max="5883" width="3.7109375" style="14" customWidth="1"/>
    <col min="5884" max="5885" width="16.7109375" style="14" customWidth="1"/>
    <col min="5886" max="6138" width="10.7109375" style="14"/>
    <col min="6139" max="6139" width="3.7109375" style="14" customWidth="1"/>
    <col min="6140" max="6141" width="16.7109375" style="14" customWidth="1"/>
    <col min="6142" max="6394" width="10.7109375" style="14"/>
    <col min="6395" max="6395" width="3.7109375" style="14" customWidth="1"/>
    <col min="6396" max="6397" width="16.7109375" style="14" customWidth="1"/>
    <col min="6398" max="6650" width="10.7109375" style="14"/>
    <col min="6651" max="6651" width="3.7109375" style="14" customWidth="1"/>
    <col min="6652" max="6653" width="16.7109375" style="14" customWidth="1"/>
    <col min="6654" max="6906" width="10.7109375" style="14"/>
    <col min="6907" max="6907" width="3.7109375" style="14" customWidth="1"/>
    <col min="6908" max="6909" width="16.7109375" style="14" customWidth="1"/>
    <col min="6910" max="7162" width="10.7109375" style="14"/>
    <col min="7163" max="7163" width="3.7109375" style="14" customWidth="1"/>
    <col min="7164" max="7165" width="16.7109375" style="14" customWidth="1"/>
    <col min="7166" max="7418" width="10.7109375" style="14"/>
    <col min="7419" max="7419" width="3.7109375" style="14" customWidth="1"/>
    <col min="7420" max="7421" width="16.7109375" style="14" customWidth="1"/>
    <col min="7422" max="7674" width="10.7109375" style="14"/>
    <col min="7675" max="7675" width="3.7109375" style="14" customWidth="1"/>
    <col min="7676" max="7677" width="16.7109375" style="14" customWidth="1"/>
    <col min="7678" max="7930" width="10.7109375" style="14"/>
    <col min="7931" max="7931" width="3.7109375" style="14" customWidth="1"/>
    <col min="7932" max="7933" width="16.7109375" style="14" customWidth="1"/>
    <col min="7934" max="8186" width="10.7109375" style="14"/>
    <col min="8187" max="8187" width="3.7109375" style="14" customWidth="1"/>
    <col min="8188" max="8189" width="16.7109375" style="14" customWidth="1"/>
    <col min="8190" max="8442" width="10.7109375" style="14"/>
    <col min="8443" max="8443" width="3.7109375" style="14" customWidth="1"/>
    <col min="8444" max="8445" width="16.7109375" style="14" customWidth="1"/>
    <col min="8446" max="8698" width="10.7109375" style="14"/>
    <col min="8699" max="8699" width="3.7109375" style="14" customWidth="1"/>
    <col min="8700" max="8701" width="16.7109375" style="14" customWidth="1"/>
    <col min="8702" max="8954" width="10.7109375" style="14"/>
    <col min="8955" max="8955" width="3.7109375" style="14" customWidth="1"/>
    <col min="8956" max="8957" width="16.7109375" style="14" customWidth="1"/>
    <col min="8958" max="9210" width="10.7109375" style="14"/>
    <col min="9211" max="9211" width="3.7109375" style="14" customWidth="1"/>
    <col min="9212" max="9213" width="16.7109375" style="14" customWidth="1"/>
    <col min="9214" max="9466" width="10.7109375" style="14"/>
    <col min="9467" max="9467" width="3.7109375" style="14" customWidth="1"/>
    <col min="9468" max="9469" width="16.7109375" style="14" customWidth="1"/>
    <col min="9470" max="9722" width="10.7109375" style="14"/>
    <col min="9723" max="9723" width="3.7109375" style="14" customWidth="1"/>
    <col min="9724" max="9725" width="16.7109375" style="14" customWidth="1"/>
    <col min="9726" max="9978" width="10.7109375" style="14"/>
    <col min="9979" max="9979" width="3.7109375" style="14" customWidth="1"/>
    <col min="9980" max="9981" width="16.7109375" style="14" customWidth="1"/>
    <col min="9982" max="10234" width="10.7109375" style="14"/>
    <col min="10235" max="10235" width="3.7109375" style="14" customWidth="1"/>
    <col min="10236" max="10237" width="16.7109375" style="14" customWidth="1"/>
    <col min="10238" max="10490" width="10.7109375" style="14"/>
    <col min="10491" max="10491" width="3.7109375" style="14" customWidth="1"/>
    <col min="10492" max="10493" width="16.7109375" style="14" customWidth="1"/>
    <col min="10494" max="10746" width="10.7109375" style="14"/>
    <col min="10747" max="10747" width="3.7109375" style="14" customWidth="1"/>
    <col min="10748" max="10749" width="16.7109375" style="14" customWidth="1"/>
    <col min="10750" max="11002" width="10.7109375" style="14"/>
    <col min="11003" max="11003" width="3.7109375" style="14" customWidth="1"/>
    <col min="11004" max="11005" width="16.7109375" style="14" customWidth="1"/>
    <col min="11006" max="11258" width="10.7109375" style="14"/>
    <col min="11259" max="11259" width="3.7109375" style="14" customWidth="1"/>
    <col min="11260" max="11261" width="16.7109375" style="14" customWidth="1"/>
    <col min="11262" max="11514" width="10.7109375" style="14"/>
    <col min="11515" max="11515" width="3.7109375" style="14" customWidth="1"/>
    <col min="11516" max="11517" width="16.7109375" style="14" customWidth="1"/>
    <col min="11518" max="11770" width="10.7109375" style="14"/>
    <col min="11771" max="11771" width="3.7109375" style="14" customWidth="1"/>
    <col min="11772" max="11773" width="16.7109375" style="14" customWidth="1"/>
    <col min="11774" max="12026" width="10.7109375" style="14"/>
    <col min="12027" max="12027" width="3.7109375" style="14" customWidth="1"/>
    <col min="12028" max="12029" width="16.7109375" style="14" customWidth="1"/>
    <col min="12030" max="12282" width="10.7109375" style="14"/>
    <col min="12283" max="12283" width="3.7109375" style="14" customWidth="1"/>
    <col min="12284" max="12285" width="16.7109375" style="14" customWidth="1"/>
    <col min="12286" max="12538" width="10.7109375" style="14"/>
    <col min="12539" max="12539" width="3.7109375" style="14" customWidth="1"/>
    <col min="12540" max="12541" width="16.7109375" style="14" customWidth="1"/>
    <col min="12542" max="12794" width="10.7109375" style="14"/>
    <col min="12795" max="12795" width="3.7109375" style="14" customWidth="1"/>
    <col min="12796" max="12797" width="16.7109375" style="14" customWidth="1"/>
    <col min="12798" max="13050" width="10.7109375" style="14"/>
    <col min="13051" max="13051" width="3.7109375" style="14" customWidth="1"/>
    <col min="13052" max="13053" width="16.7109375" style="14" customWidth="1"/>
    <col min="13054" max="13306" width="10.7109375" style="14"/>
    <col min="13307" max="13307" width="3.7109375" style="14" customWidth="1"/>
    <col min="13308" max="13309" width="16.7109375" style="14" customWidth="1"/>
    <col min="13310" max="13562" width="10.7109375" style="14"/>
    <col min="13563" max="13563" width="3.7109375" style="14" customWidth="1"/>
    <col min="13564" max="13565" width="16.7109375" style="14" customWidth="1"/>
    <col min="13566" max="13818" width="10.7109375" style="14"/>
    <col min="13819" max="13819" width="3.7109375" style="14" customWidth="1"/>
    <col min="13820" max="13821" width="16.7109375" style="14" customWidth="1"/>
    <col min="13822" max="14074" width="10.7109375" style="14"/>
    <col min="14075" max="14075" width="3.7109375" style="14" customWidth="1"/>
    <col min="14076" max="14077" width="16.7109375" style="14" customWidth="1"/>
    <col min="14078" max="14330" width="10.7109375" style="14"/>
    <col min="14331" max="14331" width="3.7109375" style="14" customWidth="1"/>
    <col min="14332" max="14333" width="16.7109375" style="14" customWidth="1"/>
    <col min="14334" max="14586" width="10.7109375" style="14"/>
    <col min="14587" max="14587" width="3.7109375" style="14" customWidth="1"/>
    <col min="14588" max="14589" width="16.7109375" style="14" customWidth="1"/>
    <col min="14590" max="14842" width="10.7109375" style="14"/>
    <col min="14843" max="14843" width="3.7109375" style="14" customWidth="1"/>
    <col min="14844" max="14845" width="16.7109375" style="14" customWidth="1"/>
    <col min="14846" max="15098" width="10.7109375" style="14"/>
    <col min="15099" max="15099" width="3.7109375" style="14" customWidth="1"/>
    <col min="15100" max="15101" width="16.7109375" style="14" customWidth="1"/>
    <col min="15102" max="15354" width="10.7109375" style="14"/>
    <col min="15355" max="15355" width="3.7109375" style="14" customWidth="1"/>
    <col min="15356" max="15357" width="16.7109375" style="14" customWidth="1"/>
    <col min="15358" max="15610" width="10.7109375" style="14"/>
    <col min="15611" max="15611" width="3.7109375" style="14" customWidth="1"/>
    <col min="15612" max="15613" width="16.7109375" style="14" customWidth="1"/>
    <col min="15614" max="15866" width="10.7109375" style="14"/>
    <col min="15867" max="15867" width="3.7109375" style="14" customWidth="1"/>
    <col min="15868" max="15869" width="16.7109375" style="14" customWidth="1"/>
    <col min="15870" max="16122" width="10.7109375" style="14"/>
    <col min="16123" max="16123" width="3.7109375" style="14" customWidth="1"/>
    <col min="16124" max="16125" width="16.7109375" style="14" customWidth="1"/>
    <col min="16126" max="16384" width="10.7109375" style="14"/>
  </cols>
  <sheetData>
    <row r="1" spans="2:7" x14ac:dyDescent="0.2">
      <c r="F1" s="15"/>
      <c r="G1" s="15"/>
    </row>
    <row r="2" spans="2:7" x14ac:dyDescent="0.2">
      <c r="B2" s="16" t="s">
        <v>3</v>
      </c>
      <c r="C2" s="17" t="s">
        <v>78</v>
      </c>
      <c r="F2" s="18"/>
    </row>
    <row r="5" spans="2:7" ht="43.35" customHeight="1" x14ac:dyDescent="0.2">
      <c r="B5" s="23" t="s">
        <v>0</v>
      </c>
      <c r="C5" s="23" t="s">
        <v>36</v>
      </c>
      <c r="D5" s="23" t="s">
        <v>46</v>
      </c>
    </row>
    <row r="6" spans="2:7" ht="12.75" customHeight="1" x14ac:dyDescent="0.2">
      <c r="B6" s="39">
        <v>41275</v>
      </c>
      <c r="C6" s="40">
        <v>4953</v>
      </c>
      <c r="D6" s="40">
        <v>12</v>
      </c>
    </row>
    <row r="7" spans="2:7" ht="12.75" customHeight="1" x14ac:dyDescent="0.2">
      <c r="B7" s="39">
        <v>41306</v>
      </c>
      <c r="C7" s="40">
        <v>5500.6666666666661</v>
      </c>
      <c r="D7" s="40">
        <v>12</v>
      </c>
    </row>
    <row r="8" spans="2:7" ht="12.75" customHeight="1" x14ac:dyDescent="0.2">
      <c r="B8" s="39">
        <v>41334</v>
      </c>
      <c r="C8" s="40">
        <v>7144</v>
      </c>
      <c r="D8" s="40">
        <v>12</v>
      </c>
    </row>
    <row r="9" spans="2:7" ht="12.75" customHeight="1" x14ac:dyDescent="0.2">
      <c r="B9" s="39">
        <v>41365</v>
      </c>
      <c r="C9" s="40">
        <v>8589</v>
      </c>
      <c r="D9" s="40">
        <v>12</v>
      </c>
    </row>
    <row r="10" spans="2:7" ht="12.75" customHeight="1" x14ac:dyDescent="0.2">
      <c r="B10" s="39">
        <v>41395</v>
      </c>
      <c r="C10" s="40">
        <v>7248</v>
      </c>
      <c r="D10" s="40">
        <v>12</v>
      </c>
    </row>
    <row r="11" spans="2:7" ht="12.75" customHeight="1" x14ac:dyDescent="0.2">
      <c r="B11" s="39">
        <v>41426</v>
      </c>
      <c r="C11" s="40">
        <v>6919.2</v>
      </c>
      <c r="D11" s="40">
        <v>12</v>
      </c>
    </row>
    <row r="12" spans="2:7" ht="12.75" customHeight="1" x14ac:dyDescent="0.2">
      <c r="B12" s="39">
        <v>41456</v>
      </c>
      <c r="C12" s="40">
        <v>9232</v>
      </c>
      <c r="D12" s="40">
        <v>12</v>
      </c>
    </row>
    <row r="13" spans="2:7" ht="12.75" customHeight="1" x14ac:dyDescent="0.2">
      <c r="B13" s="39">
        <v>41487</v>
      </c>
      <c r="C13" s="40">
        <v>9684.2333333333336</v>
      </c>
      <c r="D13" s="40">
        <v>12</v>
      </c>
    </row>
    <row r="14" spans="2:7" ht="12.75" customHeight="1" x14ac:dyDescent="0.2">
      <c r="B14" s="39">
        <v>41518</v>
      </c>
      <c r="C14" s="40">
        <v>5648</v>
      </c>
      <c r="D14" s="40">
        <v>12</v>
      </c>
    </row>
    <row r="15" spans="2:7" ht="12.75" customHeight="1" x14ac:dyDescent="0.2">
      <c r="B15" s="39">
        <v>41548</v>
      </c>
      <c r="C15" s="40">
        <v>6812.2</v>
      </c>
      <c r="D15" s="40">
        <v>12</v>
      </c>
    </row>
    <row r="16" spans="2:7" ht="12.75" customHeight="1" x14ac:dyDescent="0.2">
      <c r="B16" s="39">
        <v>41579</v>
      </c>
      <c r="C16" s="40">
        <v>6385</v>
      </c>
      <c r="D16" s="40">
        <v>12</v>
      </c>
    </row>
    <row r="17" spans="2:4" ht="12.75" customHeight="1" x14ac:dyDescent="0.2">
      <c r="B17" s="39">
        <v>41609</v>
      </c>
      <c r="C17" s="40">
        <v>5706.3333333333339</v>
      </c>
      <c r="D17" s="40">
        <v>12</v>
      </c>
    </row>
    <row r="18" spans="2:4" ht="12.75" customHeight="1" x14ac:dyDescent="0.2">
      <c r="B18" s="39">
        <v>41640</v>
      </c>
      <c r="C18" s="40">
        <v>6154.75</v>
      </c>
      <c r="D18" s="40">
        <v>12</v>
      </c>
    </row>
    <row r="19" spans="2:4" ht="12.75" customHeight="1" x14ac:dyDescent="0.2">
      <c r="B19" s="39">
        <v>41671</v>
      </c>
      <c r="C19" s="40">
        <v>5794</v>
      </c>
      <c r="D19" s="40">
        <v>12</v>
      </c>
    </row>
    <row r="20" spans="2:4" ht="12.75" customHeight="1" x14ac:dyDescent="0.2">
      <c r="B20" s="39">
        <v>41699</v>
      </c>
      <c r="C20" s="40">
        <v>6495.8</v>
      </c>
      <c r="D20" s="40">
        <v>12</v>
      </c>
    </row>
    <row r="21" spans="2:4" ht="12.75" customHeight="1" x14ac:dyDescent="0.2">
      <c r="B21" s="39">
        <v>41730</v>
      </c>
      <c r="C21" s="40">
        <v>6382.2</v>
      </c>
      <c r="D21" s="40">
        <v>12</v>
      </c>
    </row>
    <row r="22" spans="2:4" ht="12.75" customHeight="1" x14ac:dyDescent="0.2">
      <c r="B22" s="39">
        <v>41760</v>
      </c>
      <c r="C22" s="40">
        <v>5983.037878787879</v>
      </c>
      <c r="D22" s="40">
        <v>12</v>
      </c>
    </row>
    <row r="23" spans="2:4" ht="12.75" customHeight="1" x14ac:dyDescent="0.2">
      <c r="B23" s="39">
        <v>41791</v>
      </c>
      <c r="C23" s="40">
        <v>5508</v>
      </c>
      <c r="D23" s="40">
        <v>12</v>
      </c>
    </row>
    <row r="24" spans="2:4" ht="12.75" customHeight="1" x14ac:dyDescent="0.2">
      <c r="B24" s="39">
        <v>41821</v>
      </c>
      <c r="C24" s="40">
        <v>6557</v>
      </c>
      <c r="D24" s="40">
        <v>12</v>
      </c>
    </row>
    <row r="25" spans="2:4" ht="12.75" customHeight="1" x14ac:dyDescent="0.2">
      <c r="B25" s="39">
        <v>41852</v>
      </c>
      <c r="C25" s="40">
        <v>5165</v>
      </c>
      <c r="D25" s="40">
        <v>12</v>
      </c>
    </row>
    <row r="26" spans="2:4" ht="12.75" customHeight="1" x14ac:dyDescent="0.2">
      <c r="B26" s="39">
        <v>41883</v>
      </c>
      <c r="C26" s="40">
        <v>5794</v>
      </c>
      <c r="D26" s="40">
        <v>12</v>
      </c>
    </row>
    <row r="27" spans="2:4" ht="12.75" customHeight="1" x14ac:dyDescent="0.2">
      <c r="B27" s="39">
        <v>41913</v>
      </c>
      <c r="C27" s="40">
        <v>5863</v>
      </c>
      <c r="D27" s="40">
        <v>12</v>
      </c>
    </row>
    <row r="28" spans="2:4" ht="12.75" customHeight="1" x14ac:dyDescent="0.2">
      <c r="B28" s="39">
        <v>41944</v>
      </c>
      <c r="C28" s="40">
        <v>4731</v>
      </c>
      <c r="D28" s="40">
        <v>12</v>
      </c>
    </row>
    <row r="29" spans="2:4" ht="12.75" customHeight="1" x14ac:dyDescent="0.2">
      <c r="B29" s="39">
        <v>41974</v>
      </c>
      <c r="C29" s="40">
        <v>4789</v>
      </c>
      <c r="D29" s="40">
        <v>12</v>
      </c>
    </row>
    <row r="30" spans="2:4" ht="12.75" customHeight="1" x14ac:dyDescent="0.2">
      <c r="B30" s="39">
        <v>42005</v>
      </c>
      <c r="C30" s="40">
        <v>5583</v>
      </c>
      <c r="D30" s="40">
        <v>12</v>
      </c>
    </row>
    <row r="31" spans="2:4" ht="12.75" customHeight="1" x14ac:dyDescent="0.2">
      <c r="B31" s="39">
        <v>42036</v>
      </c>
      <c r="C31" s="40">
        <v>8015</v>
      </c>
      <c r="D31" s="40">
        <v>12</v>
      </c>
    </row>
    <row r="32" spans="2:4" ht="12.75" customHeight="1" x14ac:dyDescent="0.2">
      <c r="B32" s="39">
        <v>42064</v>
      </c>
      <c r="C32" s="40">
        <v>8481</v>
      </c>
      <c r="D32" s="40">
        <v>12</v>
      </c>
    </row>
    <row r="33" spans="2:4" ht="12.75" customHeight="1" x14ac:dyDescent="0.2">
      <c r="B33" s="39">
        <v>42095</v>
      </c>
      <c r="C33" s="40">
        <v>7748</v>
      </c>
      <c r="D33" s="40">
        <v>12</v>
      </c>
    </row>
    <row r="34" spans="2:4" ht="12.75" customHeight="1" x14ac:dyDescent="0.2">
      <c r="B34" s="39">
        <v>42125</v>
      </c>
      <c r="C34" s="40">
        <v>6693.6666666666661</v>
      </c>
      <c r="D34" s="40">
        <v>12</v>
      </c>
    </row>
    <row r="35" spans="2:4" ht="12.75" customHeight="1" x14ac:dyDescent="0.2">
      <c r="B35" s="39">
        <v>42156</v>
      </c>
      <c r="C35" s="40">
        <v>7145</v>
      </c>
      <c r="D35" s="40">
        <v>12</v>
      </c>
    </row>
    <row r="36" spans="2:4" ht="12.75" customHeight="1" x14ac:dyDescent="0.2">
      <c r="B36" s="39">
        <v>42186</v>
      </c>
      <c r="C36" s="40">
        <v>6990.6666666666661</v>
      </c>
      <c r="D36" s="40">
        <v>12</v>
      </c>
    </row>
    <row r="37" spans="2:4" ht="12.75" customHeight="1" x14ac:dyDescent="0.2">
      <c r="B37" s="39">
        <v>42217</v>
      </c>
      <c r="C37" s="40">
        <v>5385.545454545454</v>
      </c>
      <c r="D37" s="40">
        <v>12</v>
      </c>
    </row>
    <row r="38" spans="2:4" ht="12.75" customHeight="1" x14ac:dyDescent="0.2">
      <c r="B38" s="39">
        <v>42248</v>
      </c>
      <c r="C38" s="40">
        <v>5658</v>
      </c>
      <c r="D38" s="40">
        <v>12</v>
      </c>
    </row>
    <row r="39" spans="2:4" x14ac:dyDescent="0.2">
      <c r="B39" s="39">
        <v>42278</v>
      </c>
      <c r="C39" s="40">
        <v>5562</v>
      </c>
      <c r="D39" s="40">
        <v>12</v>
      </c>
    </row>
    <row r="40" spans="2:4" x14ac:dyDescent="0.2">
      <c r="B40" s="39">
        <v>42309</v>
      </c>
      <c r="C40" s="40">
        <v>4984</v>
      </c>
      <c r="D40" s="40">
        <v>12</v>
      </c>
    </row>
    <row r="41" spans="2:4" x14ac:dyDescent="0.2">
      <c r="B41" s="41">
        <v>42339</v>
      </c>
      <c r="C41" s="42">
        <v>3728</v>
      </c>
      <c r="D41" s="42">
        <v>12</v>
      </c>
    </row>
    <row r="42" spans="2:4" x14ac:dyDescent="0.2">
      <c r="B42" s="43"/>
    </row>
    <row r="43" spans="2:4" x14ac:dyDescent="0.2">
      <c r="B43" s="44" t="s">
        <v>2</v>
      </c>
    </row>
    <row r="44" spans="2:4" x14ac:dyDescent="0.2">
      <c r="B44" s="45" t="s">
        <v>37</v>
      </c>
    </row>
  </sheetData>
  <pageMargins left="0.75" right="0.75" top="1" bottom="1" header="0.5" footer="0.5"/>
  <pageSetup paperSize="9" scale="78" orientation="landscape" r:id="rId1"/>
  <headerFooter alignWithMargins="0">
    <oddHeader xml:space="preserve">&amp;L </oddHeader>
    <oddFooter xml:space="preserve">&amp;L&amp;F, &amp;A&amp;R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W80"/>
  <sheetViews>
    <sheetView zoomScale="85" zoomScaleNormal="85" workbookViewId="0">
      <selection activeCell="O4" sqref="O4"/>
    </sheetView>
  </sheetViews>
  <sheetFormatPr defaultRowHeight="12.75" x14ac:dyDescent="0.2"/>
  <cols>
    <col min="1" max="1" width="3.28515625" style="14" customWidth="1"/>
    <col min="2" max="2" width="11.140625" style="14" customWidth="1"/>
    <col min="3" max="3" width="10.5703125" style="14" customWidth="1"/>
    <col min="4" max="47" width="7.5703125" style="14" customWidth="1"/>
    <col min="48" max="49" width="11.42578125" style="14" customWidth="1"/>
    <col min="50" max="52" width="7.5703125" style="14" customWidth="1"/>
    <col min="53" max="16384" width="9.140625" style="14"/>
  </cols>
  <sheetData>
    <row r="1" spans="2:49" x14ac:dyDescent="0.2">
      <c r="B1" s="13"/>
      <c r="E1" s="15"/>
    </row>
    <row r="2" spans="2:49" x14ac:dyDescent="0.2">
      <c r="B2" s="16" t="s">
        <v>3</v>
      </c>
      <c r="C2" s="90">
        <v>42369</v>
      </c>
      <c r="E2" s="18"/>
    </row>
    <row r="3" spans="2:49" x14ac:dyDescent="0.2">
      <c r="B3" s="46"/>
    </row>
    <row r="4" spans="2:49" ht="18.75" x14ac:dyDescent="0.3">
      <c r="C4" s="47" t="s">
        <v>38</v>
      </c>
      <c r="D4" s="48"/>
      <c r="E4" s="48"/>
      <c r="F4" s="48"/>
    </row>
    <row r="5" spans="2:49" ht="19.5" thickBot="1" x14ac:dyDescent="0.35">
      <c r="C5" s="49"/>
      <c r="D5" s="48"/>
      <c r="E5" s="48"/>
      <c r="F5" s="48"/>
    </row>
    <row r="6" spans="2:49" ht="25.5" x14ac:dyDescent="0.2">
      <c r="B6" s="50" t="s">
        <v>0</v>
      </c>
      <c r="C6" s="93" t="s">
        <v>17</v>
      </c>
      <c r="D6" s="91"/>
      <c r="E6" s="91"/>
      <c r="F6" s="92"/>
      <c r="G6" s="93" t="s">
        <v>18</v>
      </c>
      <c r="H6" s="91"/>
      <c r="I6" s="91"/>
      <c r="J6" s="92"/>
      <c r="K6" s="93" t="s">
        <v>19</v>
      </c>
      <c r="L6" s="91"/>
      <c r="M6" s="91"/>
      <c r="N6" s="92"/>
      <c r="O6" s="93" t="s">
        <v>23</v>
      </c>
      <c r="P6" s="91"/>
      <c r="Q6" s="91"/>
      <c r="R6" s="92"/>
      <c r="S6" s="93" t="s">
        <v>20</v>
      </c>
      <c r="T6" s="91"/>
      <c r="U6" s="91"/>
      <c r="V6" s="92"/>
      <c r="W6" s="93" t="s">
        <v>24</v>
      </c>
      <c r="X6" s="91"/>
      <c r="Y6" s="91"/>
      <c r="Z6" s="92"/>
      <c r="AA6" s="93" t="s">
        <v>21</v>
      </c>
      <c r="AB6" s="91"/>
      <c r="AC6" s="91"/>
      <c r="AD6" s="92"/>
      <c r="AE6" s="93" t="s">
        <v>25</v>
      </c>
      <c r="AF6" s="91"/>
      <c r="AG6" s="91"/>
      <c r="AH6" s="92"/>
      <c r="AI6" s="93" t="s">
        <v>22</v>
      </c>
      <c r="AJ6" s="91"/>
      <c r="AK6" s="91"/>
      <c r="AL6" s="92"/>
      <c r="AM6" s="93" t="s">
        <v>26</v>
      </c>
      <c r="AN6" s="91"/>
      <c r="AO6" s="91"/>
      <c r="AP6" s="92"/>
      <c r="AQ6" s="91" t="s">
        <v>34</v>
      </c>
      <c r="AR6" s="91"/>
      <c r="AS6" s="91"/>
      <c r="AT6" s="92"/>
      <c r="AV6" s="94" t="s">
        <v>79</v>
      </c>
      <c r="AW6" s="95"/>
    </row>
    <row r="7" spans="2:49" x14ac:dyDescent="0.2">
      <c r="B7" s="51"/>
      <c r="C7" s="52" t="s">
        <v>30</v>
      </c>
      <c r="D7" s="23" t="s">
        <v>31</v>
      </c>
      <c r="E7" s="23" t="s">
        <v>32</v>
      </c>
      <c r="F7" s="53" t="s">
        <v>33</v>
      </c>
      <c r="G7" s="52" t="s">
        <v>30</v>
      </c>
      <c r="H7" s="23" t="s">
        <v>31</v>
      </c>
      <c r="I7" s="23" t="s">
        <v>32</v>
      </c>
      <c r="J7" s="53" t="s">
        <v>33</v>
      </c>
      <c r="K7" s="52" t="s">
        <v>30</v>
      </c>
      <c r="L7" s="23" t="s">
        <v>31</v>
      </c>
      <c r="M7" s="23" t="s">
        <v>32</v>
      </c>
      <c r="N7" s="53" t="s">
        <v>33</v>
      </c>
      <c r="O7" s="52" t="s">
        <v>30</v>
      </c>
      <c r="P7" s="23" t="s">
        <v>31</v>
      </c>
      <c r="Q7" s="23" t="s">
        <v>32</v>
      </c>
      <c r="R7" s="53" t="s">
        <v>33</v>
      </c>
      <c r="S7" s="52" t="s">
        <v>30</v>
      </c>
      <c r="T7" s="23" t="s">
        <v>31</v>
      </c>
      <c r="U7" s="23" t="s">
        <v>32</v>
      </c>
      <c r="V7" s="53" t="s">
        <v>33</v>
      </c>
      <c r="W7" s="52" t="s">
        <v>30</v>
      </c>
      <c r="X7" s="23" t="s">
        <v>31</v>
      </c>
      <c r="Y7" s="23" t="s">
        <v>32</v>
      </c>
      <c r="Z7" s="53" t="s">
        <v>33</v>
      </c>
      <c r="AA7" s="52" t="s">
        <v>30</v>
      </c>
      <c r="AB7" s="23" t="s">
        <v>31</v>
      </c>
      <c r="AC7" s="23" t="s">
        <v>32</v>
      </c>
      <c r="AD7" s="53" t="s">
        <v>33</v>
      </c>
      <c r="AE7" s="52" t="s">
        <v>30</v>
      </c>
      <c r="AF7" s="23" t="s">
        <v>31</v>
      </c>
      <c r="AG7" s="23" t="s">
        <v>32</v>
      </c>
      <c r="AH7" s="53" t="s">
        <v>33</v>
      </c>
      <c r="AI7" s="52" t="s">
        <v>30</v>
      </c>
      <c r="AJ7" s="23" t="s">
        <v>31</v>
      </c>
      <c r="AK7" s="23" t="s">
        <v>32</v>
      </c>
      <c r="AL7" s="53" t="s">
        <v>33</v>
      </c>
      <c r="AM7" s="52" t="s">
        <v>30</v>
      </c>
      <c r="AN7" s="23" t="s">
        <v>31</v>
      </c>
      <c r="AO7" s="23" t="s">
        <v>32</v>
      </c>
      <c r="AP7" s="53" t="s">
        <v>33</v>
      </c>
      <c r="AQ7" s="22" t="s">
        <v>30</v>
      </c>
      <c r="AR7" s="23" t="s">
        <v>31</v>
      </c>
      <c r="AS7" s="23" t="s">
        <v>32</v>
      </c>
      <c r="AT7" s="53" t="s">
        <v>33</v>
      </c>
      <c r="AV7" s="54" t="s">
        <v>47</v>
      </c>
      <c r="AW7" s="55" t="s">
        <v>48</v>
      </c>
    </row>
    <row r="8" spans="2:49" x14ac:dyDescent="0.2">
      <c r="B8" s="56">
        <v>2005</v>
      </c>
      <c r="C8" s="57">
        <v>101</v>
      </c>
      <c r="D8" s="58">
        <v>92</v>
      </c>
      <c r="E8" s="58">
        <v>147</v>
      </c>
      <c r="F8" s="59">
        <v>195</v>
      </c>
      <c r="G8" s="60">
        <v>136</v>
      </c>
      <c r="H8" s="8">
        <v>138</v>
      </c>
      <c r="I8" s="8">
        <v>223</v>
      </c>
      <c r="J8" s="59">
        <v>291</v>
      </c>
      <c r="K8" s="60">
        <v>183</v>
      </c>
      <c r="L8" s="8">
        <v>716</v>
      </c>
      <c r="M8" s="8">
        <v>441</v>
      </c>
      <c r="N8" s="59">
        <v>199</v>
      </c>
      <c r="O8" s="60">
        <v>131</v>
      </c>
      <c r="P8" s="8">
        <v>79</v>
      </c>
      <c r="Q8" s="8">
        <v>59</v>
      </c>
      <c r="R8" s="59">
        <v>78</v>
      </c>
      <c r="S8" s="60">
        <v>44</v>
      </c>
      <c r="T8" s="8">
        <v>31</v>
      </c>
      <c r="U8" s="8">
        <v>320</v>
      </c>
      <c r="V8" s="59">
        <v>20</v>
      </c>
      <c r="W8" s="60">
        <v>15</v>
      </c>
      <c r="X8" s="8">
        <v>17</v>
      </c>
      <c r="Y8" s="8">
        <v>16</v>
      </c>
      <c r="Z8" s="59">
        <v>23</v>
      </c>
      <c r="AA8" s="60">
        <v>64</v>
      </c>
      <c r="AB8" s="8">
        <v>16</v>
      </c>
      <c r="AC8" s="8">
        <v>17</v>
      </c>
      <c r="AD8" s="59">
        <v>26</v>
      </c>
      <c r="AE8" s="60">
        <v>0</v>
      </c>
      <c r="AF8" s="8">
        <v>2</v>
      </c>
      <c r="AG8" s="8">
        <v>2</v>
      </c>
      <c r="AH8" s="59">
        <v>0</v>
      </c>
      <c r="AI8" s="60">
        <v>1</v>
      </c>
      <c r="AJ8" s="8">
        <v>0</v>
      </c>
      <c r="AK8" s="8">
        <v>0</v>
      </c>
      <c r="AL8" s="59">
        <v>21</v>
      </c>
      <c r="AM8" s="60">
        <v>1</v>
      </c>
      <c r="AN8" s="8">
        <v>0</v>
      </c>
      <c r="AO8" s="8">
        <v>0</v>
      </c>
      <c r="AP8" s="59">
        <v>0</v>
      </c>
      <c r="AQ8" s="61">
        <v>3</v>
      </c>
      <c r="AR8" s="8">
        <v>1</v>
      </c>
      <c r="AS8" s="8">
        <v>1</v>
      </c>
      <c r="AT8" s="59">
        <v>3</v>
      </c>
      <c r="AV8" s="62">
        <v>216</v>
      </c>
      <c r="AW8" s="63">
        <v>6564</v>
      </c>
    </row>
    <row r="9" spans="2:49" x14ac:dyDescent="0.2">
      <c r="B9" s="56">
        <v>2006</v>
      </c>
      <c r="C9" s="57">
        <v>149</v>
      </c>
      <c r="D9" s="58">
        <v>161</v>
      </c>
      <c r="E9" s="58">
        <v>195</v>
      </c>
      <c r="F9" s="59">
        <v>298</v>
      </c>
      <c r="G9" s="60">
        <v>270</v>
      </c>
      <c r="H9" s="8">
        <v>266</v>
      </c>
      <c r="I9" s="8">
        <v>368</v>
      </c>
      <c r="J9" s="59">
        <v>361</v>
      </c>
      <c r="K9" s="60">
        <v>240</v>
      </c>
      <c r="L9" s="8">
        <v>193</v>
      </c>
      <c r="M9" s="8">
        <v>184</v>
      </c>
      <c r="N9" s="59">
        <v>163</v>
      </c>
      <c r="O9" s="60">
        <v>96</v>
      </c>
      <c r="P9" s="8">
        <v>59</v>
      </c>
      <c r="Q9" s="8">
        <v>477</v>
      </c>
      <c r="R9" s="59">
        <v>48</v>
      </c>
      <c r="S9" s="60">
        <v>57</v>
      </c>
      <c r="T9" s="8">
        <v>34</v>
      </c>
      <c r="U9" s="8">
        <v>23</v>
      </c>
      <c r="V9" s="59">
        <v>37</v>
      </c>
      <c r="W9" s="60">
        <v>63</v>
      </c>
      <c r="X9" s="8">
        <v>14</v>
      </c>
      <c r="Y9" s="8">
        <v>19</v>
      </c>
      <c r="Z9" s="59">
        <v>19</v>
      </c>
      <c r="AA9" s="60">
        <v>4</v>
      </c>
      <c r="AB9" s="8">
        <v>3</v>
      </c>
      <c r="AC9" s="8">
        <v>0</v>
      </c>
      <c r="AD9" s="59">
        <v>3</v>
      </c>
      <c r="AE9" s="60">
        <v>3</v>
      </c>
      <c r="AF9" s="8">
        <v>0</v>
      </c>
      <c r="AG9" s="8">
        <v>16</v>
      </c>
      <c r="AH9" s="59">
        <v>6</v>
      </c>
      <c r="AI9" s="60">
        <v>3</v>
      </c>
      <c r="AJ9" s="8">
        <v>3</v>
      </c>
      <c r="AK9" s="8">
        <v>2</v>
      </c>
      <c r="AL9" s="59">
        <v>2</v>
      </c>
      <c r="AM9" s="60">
        <v>3</v>
      </c>
      <c r="AN9" s="8">
        <v>0</v>
      </c>
      <c r="AO9" s="8">
        <v>2</v>
      </c>
      <c r="AP9" s="59">
        <v>6</v>
      </c>
      <c r="AQ9" s="61"/>
      <c r="AR9" s="8"/>
      <c r="AS9" s="8"/>
      <c r="AT9" s="59"/>
      <c r="AV9" s="62">
        <v>241</v>
      </c>
      <c r="AW9" s="63">
        <v>7565</v>
      </c>
    </row>
    <row r="10" spans="2:49" x14ac:dyDescent="0.2">
      <c r="B10" s="56">
        <v>2007</v>
      </c>
      <c r="C10" s="57">
        <v>130</v>
      </c>
      <c r="D10" s="58">
        <v>174</v>
      </c>
      <c r="E10" s="58">
        <v>274</v>
      </c>
      <c r="F10" s="59">
        <v>318</v>
      </c>
      <c r="G10" s="60">
        <v>328</v>
      </c>
      <c r="H10" s="8">
        <v>408</v>
      </c>
      <c r="I10" s="8">
        <v>362</v>
      </c>
      <c r="J10" s="59">
        <v>415</v>
      </c>
      <c r="K10" s="60">
        <v>308</v>
      </c>
      <c r="L10" s="8">
        <v>199</v>
      </c>
      <c r="M10" s="8">
        <v>262</v>
      </c>
      <c r="N10" s="59">
        <v>184</v>
      </c>
      <c r="O10" s="60">
        <v>130</v>
      </c>
      <c r="P10" s="8">
        <v>148</v>
      </c>
      <c r="Q10" s="8">
        <v>87</v>
      </c>
      <c r="R10" s="59">
        <v>122</v>
      </c>
      <c r="S10" s="60">
        <v>84</v>
      </c>
      <c r="T10" s="8">
        <v>23</v>
      </c>
      <c r="U10" s="8">
        <v>25</v>
      </c>
      <c r="V10" s="59">
        <v>97</v>
      </c>
      <c r="W10" s="60">
        <v>5</v>
      </c>
      <c r="X10" s="8">
        <v>3</v>
      </c>
      <c r="Y10" s="8">
        <v>4</v>
      </c>
      <c r="Z10" s="59">
        <v>31</v>
      </c>
      <c r="AA10" s="60">
        <v>4</v>
      </c>
      <c r="AB10" s="8">
        <v>5</v>
      </c>
      <c r="AC10" s="8">
        <v>9</v>
      </c>
      <c r="AD10" s="59">
        <v>51</v>
      </c>
      <c r="AE10" s="60">
        <v>1</v>
      </c>
      <c r="AF10" s="8">
        <v>7</v>
      </c>
      <c r="AG10" s="8">
        <v>1</v>
      </c>
      <c r="AH10" s="59">
        <v>6</v>
      </c>
      <c r="AI10" s="60">
        <v>12</v>
      </c>
      <c r="AJ10" s="8">
        <v>5</v>
      </c>
      <c r="AK10" s="8">
        <v>2</v>
      </c>
      <c r="AL10" s="59">
        <v>8</v>
      </c>
      <c r="AM10" s="60"/>
      <c r="AN10" s="8"/>
      <c r="AO10" s="8"/>
      <c r="AP10" s="59"/>
      <c r="AQ10" s="61"/>
      <c r="AR10" s="8"/>
      <c r="AS10" s="8"/>
      <c r="AT10" s="59"/>
      <c r="AV10" s="62">
        <v>200</v>
      </c>
      <c r="AW10" s="63">
        <v>8033</v>
      </c>
    </row>
    <row r="11" spans="2:49" x14ac:dyDescent="0.2">
      <c r="B11" s="56">
        <v>2008</v>
      </c>
      <c r="C11" s="57">
        <v>148</v>
      </c>
      <c r="D11" s="58">
        <v>246</v>
      </c>
      <c r="E11" s="58">
        <v>355</v>
      </c>
      <c r="F11" s="59">
        <v>535</v>
      </c>
      <c r="G11" s="60">
        <v>666</v>
      </c>
      <c r="H11" s="8">
        <v>539</v>
      </c>
      <c r="I11" s="8">
        <v>480</v>
      </c>
      <c r="J11" s="59">
        <v>566</v>
      </c>
      <c r="K11" s="60">
        <v>330</v>
      </c>
      <c r="L11" s="8">
        <v>351</v>
      </c>
      <c r="M11" s="8">
        <v>256</v>
      </c>
      <c r="N11" s="59">
        <v>324</v>
      </c>
      <c r="O11" s="60">
        <v>199</v>
      </c>
      <c r="P11" s="8">
        <v>124</v>
      </c>
      <c r="Q11" s="8">
        <v>98</v>
      </c>
      <c r="R11" s="59">
        <v>129</v>
      </c>
      <c r="S11" s="60">
        <v>48</v>
      </c>
      <c r="T11" s="8">
        <v>41</v>
      </c>
      <c r="U11" s="8">
        <v>12</v>
      </c>
      <c r="V11" s="59">
        <v>45</v>
      </c>
      <c r="W11" s="60">
        <v>14</v>
      </c>
      <c r="X11" s="8">
        <v>9</v>
      </c>
      <c r="Y11" s="8">
        <v>18</v>
      </c>
      <c r="Z11" s="59">
        <v>67</v>
      </c>
      <c r="AA11" s="60">
        <v>7</v>
      </c>
      <c r="AB11" s="8">
        <v>5</v>
      </c>
      <c r="AC11" s="8">
        <v>7</v>
      </c>
      <c r="AD11" s="59">
        <v>6</v>
      </c>
      <c r="AE11" s="60">
        <v>12</v>
      </c>
      <c r="AF11" s="8">
        <v>37</v>
      </c>
      <c r="AG11" s="8">
        <v>7</v>
      </c>
      <c r="AH11" s="59">
        <v>49</v>
      </c>
      <c r="AI11" s="60"/>
      <c r="AJ11" s="8"/>
      <c r="AK11" s="8"/>
      <c r="AL11" s="59"/>
      <c r="AM11" s="60"/>
      <c r="AN11" s="8"/>
      <c r="AO11" s="8"/>
      <c r="AP11" s="59"/>
      <c r="AQ11" s="61"/>
      <c r="AR11" s="8"/>
      <c r="AS11" s="8"/>
      <c r="AT11" s="59"/>
      <c r="AV11" s="62">
        <v>342</v>
      </c>
      <c r="AW11" s="63">
        <v>10911</v>
      </c>
    </row>
    <row r="12" spans="2:49" x14ac:dyDescent="0.2">
      <c r="B12" s="56">
        <v>2009</v>
      </c>
      <c r="C12" s="57">
        <v>228</v>
      </c>
      <c r="D12" s="58">
        <v>343</v>
      </c>
      <c r="E12" s="58">
        <v>525</v>
      </c>
      <c r="F12" s="59">
        <v>722</v>
      </c>
      <c r="G12" s="60">
        <v>654</v>
      </c>
      <c r="H12" s="8">
        <v>789</v>
      </c>
      <c r="I12" s="8">
        <v>628</v>
      </c>
      <c r="J12" s="59">
        <v>595</v>
      </c>
      <c r="K12" s="60">
        <v>513</v>
      </c>
      <c r="L12" s="8">
        <v>362</v>
      </c>
      <c r="M12" s="8">
        <v>266.33333333333337</v>
      </c>
      <c r="N12" s="59">
        <v>280</v>
      </c>
      <c r="O12" s="60">
        <v>156</v>
      </c>
      <c r="P12" s="8">
        <v>139</v>
      </c>
      <c r="Q12" s="8">
        <v>105</v>
      </c>
      <c r="R12" s="59">
        <v>106.33333333333333</v>
      </c>
      <c r="S12" s="60">
        <v>52</v>
      </c>
      <c r="T12" s="8">
        <v>24</v>
      </c>
      <c r="U12" s="8">
        <v>39</v>
      </c>
      <c r="V12" s="59">
        <v>46</v>
      </c>
      <c r="W12" s="60">
        <v>12</v>
      </c>
      <c r="X12" s="8">
        <v>21</v>
      </c>
      <c r="Y12" s="8">
        <v>19</v>
      </c>
      <c r="Z12" s="59">
        <v>8</v>
      </c>
      <c r="AA12" s="60">
        <v>49</v>
      </c>
      <c r="AB12" s="8">
        <v>73</v>
      </c>
      <c r="AC12" s="8">
        <v>29</v>
      </c>
      <c r="AD12" s="59">
        <v>86</v>
      </c>
      <c r="AE12" s="60"/>
      <c r="AF12" s="8"/>
      <c r="AG12" s="8"/>
      <c r="AH12" s="59"/>
      <c r="AI12" s="60"/>
      <c r="AJ12" s="8"/>
      <c r="AK12" s="8"/>
      <c r="AL12" s="59"/>
      <c r="AM12" s="60"/>
      <c r="AN12" s="8"/>
      <c r="AO12" s="8"/>
      <c r="AP12" s="59"/>
      <c r="AQ12" s="61"/>
      <c r="AR12" s="8"/>
      <c r="AS12" s="8"/>
      <c r="AT12" s="59"/>
      <c r="AV12" s="62">
        <v>487</v>
      </c>
      <c r="AW12" s="63">
        <v>13353</v>
      </c>
    </row>
    <row r="13" spans="2:49" x14ac:dyDescent="0.2">
      <c r="B13" s="56">
        <v>2010</v>
      </c>
      <c r="C13" s="57">
        <v>343</v>
      </c>
      <c r="D13" s="58">
        <v>423</v>
      </c>
      <c r="E13" s="58">
        <v>535</v>
      </c>
      <c r="F13" s="59">
        <v>689</v>
      </c>
      <c r="G13" s="60">
        <v>1010</v>
      </c>
      <c r="H13" s="8">
        <v>675</v>
      </c>
      <c r="I13" s="8">
        <v>625</v>
      </c>
      <c r="J13" s="59">
        <v>665</v>
      </c>
      <c r="K13" s="60">
        <v>467</v>
      </c>
      <c r="L13" s="8">
        <v>419</v>
      </c>
      <c r="M13" s="8">
        <v>264.71428571428572</v>
      </c>
      <c r="N13" s="59">
        <v>347</v>
      </c>
      <c r="O13" s="60">
        <v>172</v>
      </c>
      <c r="P13" s="8">
        <v>121</v>
      </c>
      <c r="Q13" s="8">
        <v>135</v>
      </c>
      <c r="R13" s="59">
        <v>109</v>
      </c>
      <c r="S13" s="60">
        <v>68</v>
      </c>
      <c r="T13" s="8">
        <v>58</v>
      </c>
      <c r="U13" s="8">
        <v>87</v>
      </c>
      <c r="V13" s="59">
        <v>39</v>
      </c>
      <c r="W13" s="60">
        <v>184</v>
      </c>
      <c r="X13" s="8">
        <v>130</v>
      </c>
      <c r="Y13" s="8">
        <v>53</v>
      </c>
      <c r="Z13" s="59">
        <v>158</v>
      </c>
      <c r="AA13" s="60"/>
      <c r="AB13" s="8"/>
      <c r="AC13" s="8"/>
      <c r="AD13" s="59"/>
      <c r="AE13" s="60"/>
      <c r="AF13" s="8"/>
      <c r="AG13" s="8"/>
      <c r="AH13" s="59"/>
      <c r="AI13" s="60"/>
      <c r="AJ13" s="8"/>
      <c r="AK13" s="8"/>
      <c r="AL13" s="59"/>
      <c r="AM13" s="60"/>
      <c r="AN13" s="8"/>
      <c r="AO13" s="8"/>
      <c r="AP13" s="59"/>
      <c r="AQ13" s="61"/>
      <c r="AR13" s="8"/>
      <c r="AS13" s="8"/>
      <c r="AT13" s="59"/>
      <c r="AV13" s="62">
        <v>1022.2</v>
      </c>
      <c r="AW13" s="63">
        <v>15445.2</v>
      </c>
    </row>
    <row r="14" spans="2:49" x14ac:dyDescent="0.2">
      <c r="B14" s="56">
        <v>2011</v>
      </c>
      <c r="C14" s="57">
        <v>539</v>
      </c>
      <c r="D14" s="58">
        <v>574</v>
      </c>
      <c r="E14" s="58">
        <v>771.78571428571422</v>
      </c>
      <c r="F14" s="59">
        <v>1047.3333333333335</v>
      </c>
      <c r="G14" s="60">
        <v>956.83333333333337</v>
      </c>
      <c r="H14" s="8">
        <v>1024.0277777777778</v>
      </c>
      <c r="I14" s="8">
        <v>808.66666666666674</v>
      </c>
      <c r="J14" s="59">
        <v>1016.1666666666666</v>
      </c>
      <c r="K14" s="60">
        <v>590.4666666666667</v>
      </c>
      <c r="L14" s="8">
        <v>437</v>
      </c>
      <c r="M14" s="8">
        <v>532.04999999999995</v>
      </c>
      <c r="N14" s="59">
        <v>454.16666666666669</v>
      </c>
      <c r="O14" s="60">
        <v>281</v>
      </c>
      <c r="P14" s="8">
        <v>277.14285714285711</v>
      </c>
      <c r="Q14" s="8">
        <v>251</v>
      </c>
      <c r="R14" s="59">
        <v>187.51428571428573</v>
      </c>
      <c r="S14" s="60">
        <v>637.64285714285711</v>
      </c>
      <c r="T14" s="8">
        <v>208</v>
      </c>
      <c r="U14" s="8">
        <v>75</v>
      </c>
      <c r="V14" s="59">
        <v>328</v>
      </c>
      <c r="W14" s="60"/>
      <c r="X14" s="8"/>
      <c r="Y14" s="8"/>
      <c r="Z14" s="59"/>
      <c r="AA14" s="60"/>
      <c r="AB14" s="8"/>
      <c r="AC14" s="8"/>
      <c r="AD14" s="59"/>
      <c r="AE14" s="60"/>
      <c r="AF14" s="8"/>
      <c r="AG14" s="8"/>
      <c r="AH14" s="59"/>
      <c r="AI14" s="60"/>
      <c r="AJ14" s="8"/>
      <c r="AK14" s="8"/>
      <c r="AL14" s="59"/>
      <c r="AM14" s="60"/>
      <c r="AN14" s="8"/>
      <c r="AO14" s="8"/>
      <c r="AP14" s="59"/>
      <c r="AQ14" s="61"/>
      <c r="AR14" s="8"/>
      <c r="AS14" s="8"/>
      <c r="AT14" s="59"/>
      <c r="AV14" s="62">
        <v>2602</v>
      </c>
      <c r="AW14" s="63">
        <v>22264</v>
      </c>
    </row>
    <row r="15" spans="2:49" x14ac:dyDescent="0.2">
      <c r="B15" s="56">
        <v>2012</v>
      </c>
      <c r="C15" s="57">
        <v>695</v>
      </c>
      <c r="D15" s="58">
        <v>833.16666666666663</v>
      </c>
      <c r="E15" s="58">
        <v>1020</v>
      </c>
      <c r="F15" s="59">
        <v>1426</v>
      </c>
      <c r="G15" s="60">
        <v>1438.1238095238095</v>
      </c>
      <c r="H15" s="8">
        <v>1192.6666666666665</v>
      </c>
      <c r="I15" s="8">
        <v>1446.6</v>
      </c>
      <c r="J15" s="59">
        <v>1499.2</v>
      </c>
      <c r="K15" s="60">
        <v>1112.9166666666665</v>
      </c>
      <c r="L15" s="8">
        <v>929.75</v>
      </c>
      <c r="M15" s="8">
        <v>1011.3571428571429</v>
      </c>
      <c r="N15" s="59">
        <v>952.85714285714289</v>
      </c>
      <c r="O15" s="60">
        <v>871.83333333333337</v>
      </c>
      <c r="P15" s="8">
        <v>732</v>
      </c>
      <c r="Q15" s="8">
        <v>441</v>
      </c>
      <c r="R15" s="59">
        <v>1047</v>
      </c>
      <c r="S15" s="60"/>
      <c r="T15" s="8"/>
      <c r="U15" s="8"/>
      <c r="V15" s="59"/>
      <c r="W15" s="60"/>
      <c r="X15" s="8"/>
      <c r="Y15" s="8"/>
      <c r="Z15" s="59"/>
      <c r="AA15" s="60"/>
      <c r="AB15" s="8"/>
      <c r="AC15" s="8"/>
      <c r="AD15" s="59"/>
      <c r="AE15" s="60"/>
      <c r="AF15" s="8"/>
      <c r="AG15" s="8"/>
      <c r="AH15" s="59"/>
      <c r="AI15" s="60"/>
      <c r="AJ15" s="8"/>
      <c r="AK15" s="8"/>
      <c r="AL15" s="59"/>
      <c r="AM15" s="60"/>
      <c r="AN15" s="8"/>
      <c r="AO15" s="8"/>
      <c r="AP15" s="59"/>
      <c r="AQ15" s="61"/>
      <c r="AR15" s="8"/>
      <c r="AS15" s="8"/>
      <c r="AT15" s="59"/>
      <c r="AV15" s="62">
        <v>7805.2</v>
      </c>
      <c r="AW15" s="63">
        <v>33999.5</v>
      </c>
    </row>
    <row r="16" spans="2:49" x14ac:dyDescent="0.2">
      <c r="B16" s="56">
        <v>2013</v>
      </c>
      <c r="C16" s="57">
        <v>1081.5</v>
      </c>
      <c r="D16" s="58">
        <v>1351.5</v>
      </c>
      <c r="E16" s="58">
        <v>1722.7</v>
      </c>
      <c r="F16" s="59">
        <v>2265.9499999999998</v>
      </c>
      <c r="G16" s="60">
        <v>2665.333333333333</v>
      </c>
      <c r="H16" s="8">
        <v>2212.6555555555556</v>
      </c>
      <c r="I16" s="8">
        <v>2259.3666666666668</v>
      </c>
      <c r="J16" s="59">
        <v>3278.4416666666666</v>
      </c>
      <c r="K16" s="60">
        <v>3109.4</v>
      </c>
      <c r="L16" s="8">
        <v>2330.333333333333</v>
      </c>
      <c r="M16" s="8">
        <v>1655.8333333333333</v>
      </c>
      <c r="N16" s="59">
        <v>2799.333333333333</v>
      </c>
      <c r="O16" s="60"/>
      <c r="P16" s="8"/>
      <c r="Q16" s="8"/>
      <c r="R16" s="59"/>
      <c r="S16" s="60"/>
      <c r="T16" s="8"/>
      <c r="U16" s="8"/>
      <c r="V16" s="59"/>
      <c r="W16" s="60"/>
      <c r="X16" s="8"/>
      <c r="Y16" s="8"/>
      <c r="Z16" s="59"/>
      <c r="AA16" s="60"/>
      <c r="AB16" s="8"/>
      <c r="AC16" s="8"/>
      <c r="AD16" s="59"/>
      <c r="AE16" s="60"/>
      <c r="AF16" s="8"/>
      <c r="AG16" s="8"/>
      <c r="AH16" s="59"/>
      <c r="AI16" s="60"/>
      <c r="AJ16" s="8"/>
      <c r="AK16" s="8"/>
      <c r="AL16" s="59"/>
      <c r="AM16" s="60"/>
      <c r="AN16" s="8"/>
      <c r="AO16" s="8"/>
      <c r="AP16" s="59"/>
      <c r="AQ16" s="61"/>
      <c r="AR16" s="8"/>
      <c r="AS16" s="8"/>
      <c r="AT16" s="59"/>
      <c r="AV16" s="62">
        <v>19899.842857142859</v>
      </c>
      <c r="AW16" s="63">
        <v>52824.633333333331</v>
      </c>
    </row>
    <row r="17" spans="2:49" x14ac:dyDescent="0.2">
      <c r="B17" s="56">
        <v>2014</v>
      </c>
      <c r="C17" s="57">
        <v>1039</v>
      </c>
      <c r="D17" s="58">
        <v>1045</v>
      </c>
      <c r="E17" s="58">
        <v>1770.25</v>
      </c>
      <c r="F17" s="59">
        <v>2305.6333333333332</v>
      </c>
      <c r="G17" s="60">
        <v>2310.030303030303</v>
      </c>
      <c r="H17" s="8">
        <v>2280.4666666666667</v>
      </c>
      <c r="I17" s="8">
        <v>1829.9166666666667</v>
      </c>
      <c r="J17" s="59">
        <v>1891.5833333333333</v>
      </c>
      <c r="K17" s="60"/>
      <c r="L17" s="8"/>
      <c r="M17" s="8"/>
      <c r="N17" s="59"/>
      <c r="O17" s="60"/>
      <c r="P17" s="8"/>
      <c r="Q17" s="8"/>
      <c r="R17" s="59"/>
      <c r="S17" s="60"/>
      <c r="T17" s="8"/>
      <c r="U17" s="8"/>
      <c r="V17" s="59"/>
      <c r="W17" s="60"/>
      <c r="X17" s="8"/>
      <c r="Y17" s="8"/>
      <c r="Z17" s="59"/>
      <c r="AA17" s="60"/>
      <c r="AB17" s="8"/>
      <c r="AC17" s="8"/>
      <c r="AD17" s="59"/>
      <c r="AE17" s="60"/>
      <c r="AF17" s="8"/>
      <c r="AG17" s="8"/>
      <c r="AH17" s="59"/>
      <c r="AI17" s="60"/>
      <c r="AJ17" s="8"/>
      <c r="AK17" s="8"/>
      <c r="AL17" s="59"/>
      <c r="AM17" s="60"/>
      <c r="AN17" s="8"/>
      <c r="AO17" s="8"/>
      <c r="AP17" s="59"/>
      <c r="AQ17" s="61"/>
      <c r="AR17" s="8"/>
      <c r="AS17" s="8"/>
      <c r="AT17" s="59"/>
      <c r="AV17" s="62">
        <v>25388.066666666666</v>
      </c>
      <c r="AW17" s="63">
        <v>42346.78787878788</v>
      </c>
    </row>
    <row r="18" spans="2:49" ht="13.5" thickBot="1" x14ac:dyDescent="0.25">
      <c r="B18" s="64">
        <v>2015</v>
      </c>
      <c r="C18" s="65">
        <v>851.33333333333326</v>
      </c>
      <c r="D18" s="66">
        <v>946.16666666666663</v>
      </c>
      <c r="E18" s="66">
        <v>1207.75</v>
      </c>
      <c r="F18" s="67">
        <v>1597.088888888889</v>
      </c>
      <c r="G18" s="68"/>
      <c r="H18" s="69"/>
      <c r="I18" s="69"/>
      <c r="J18" s="67"/>
      <c r="K18" s="68"/>
      <c r="L18" s="69"/>
      <c r="M18" s="69"/>
      <c r="N18" s="67"/>
      <c r="O18" s="68"/>
      <c r="P18" s="69"/>
      <c r="Q18" s="69"/>
      <c r="R18" s="67"/>
      <c r="S18" s="68"/>
      <c r="T18" s="69"/>
      <c r="U18" s="69"/>
      <c r="V18" s="67"/>
      <c r="W18" s="68"/>
      <c r="X18" s="69"/>
      <c r="Y18" s="69"/>
      <c r="Z18" s="67"/>
      <c r="AA18" s="68"/>
      <c r="AB18" s="69"/>
      <c r="AC18" s="69"/>
      <c r="AD18" s="67"/>
      <c r="AE18" s="68"/>
      <c r="AF18" s="69"/>
      <c r="AG18" s="69"/>
      <c r="AH18" s="67"/>
      <c r="AI18" s="68"/>
      <c r="AJ18" s="69"/>
      <c r="AK18" s="69"/>
      <c r="AL18" s="67"/>
      <c r="AM18" s="68"/>
      <c r="AN18" s="69"/>
      <c r="AO18" s="69"/>
      <c r="AP18" s="67"/>
      <c r="AQ18" s="70"/>
      <c r="AR18" s="69"/>
      <c r="AS18" s="69"/>
      <c r="AT18" s="67"/>
      <c r="AV18" s="71">
        <v>38978.039898989897</v>
      </c>
      <c r="AW18" s="72">
        <v>43954.878787878784</v>
      </c>
    </row>
    <row r="21" spans="2:49" ht="18.75" x14ac:dyDescent="0.3">
      <c r="C21" s="47" t="s">
        <v>39</v>
      </c>
      <c r="D21" s="48"/>
      <c r="E21" s="48"/>
      <c r="F21" s="48"/>
    </row>
    <row r="22" spans="2:49" ht="19.5" thickBot="1" x14ac:dyDescent="0.35">
      <c r="C22" s="49"/>
      <c r="D22" s="48"/>
      <c r="E22" s="48"/>
      <c r="F22" s="48"/>
    </row>
    <row r="23" spans="2:49" ht="25.5" x14ac:dyDescent="0.2">
      <c r="B23" s="50" t="s">
        <v>0</v>
      </c>
      <c r="C23" s="93" t="s">
        <v>17</v>
      </c>
      <c r="D23" s="91"/>
      <c r="E23" s="91"/>
      <c r="F23" s="92"/>
      <c r="G23" s="93" t="s">
        <v>18</v>
      </c>
      <c r="H23" s="91"/>
      <c r="I23" s="91"/>
      <c r="J23" s="92"/>
      <c r="K23" s="93" t="s">
        <v>19</v>
      </c>
      <c r="L23" s="91"/>
      <c r="M23" s="91"/>
      <c r="N23" s="92"/>
      <c r="O23" s="93" t="s">
        <v>23</v>
      </c>
      <c r="P23" s="91"/>
      <c r="Q23" s="91"/>
      <c r="R23" s="92"/>
      <c r="S23" s="93" t="s">
        <v>20</v>
      </c>
      <c r="T23" s="91"/>
      <c r="U23" s="91"/>
      <c r="V23" s="92"/>
      <c r="W23" s="93" t="s">
        <v>24</v>
      </c>
      <c r="X23" s="91"/>
      <c r="Y23" s="91"/>
      <c r="Z23" s="92"/>
      <c r="AA23" s="93" t="s">
        <v>21</v>
      </c>
      <c r="AB23" s="91"/>
      <c r="AC23" s="91"/>
      <c r="AD23" s="92"/>
      <c r="AE23" s="93" t="s">
        <v>25</v>
      </c>
      <c r="AF23" s="91"/>
      <c r="AG23" s="91"/>
      <c r="AH23" s="92"/>
      <c r="AI23" s="93" t="s">
        <v>22</v>
      </c>
      <c r="AJ23" s="91"/>
      <c r="AK23" s="91"/>
      <c r="AL23" s="92"/>
      <c r="AM23" s="93" t="s">
        <v>26</v>
      </c>
      <c r="AN23" s="91"/>
      <c r="AO23" s="91"/>
      <c r="AP23" s="92"/>
      <c r="AQ23" s="91" t="s">
        <v>34</v>
      </c>
      <c r="AR23" s="91"/>
      <c r="AS23" s="91"/>
      <c r="AT23" s="92"/>
    </row>
    <row r="24" spans="2:49" x14ac:dyDescent="0.2">
      <c r="B24" s="51"/>
      <c r="C24" s="52" t="s">
        <v>30</v>
      </c>
      <c r="D24" s="23" t="s">
        <v>31</v>
      </c>
      <c r="E24" s="23" t="s">
        <v>32</v>
      </c>
      <c r="F24" s="53" t="s">
        <v>33</v>
      </c>
      <c r="G24" s="52" t="s">
        <v>30</v>
      </c>
      <c r="H24" s="23" t="s">
        <v>31</v>
      </c>
      <c r="I24" s="23" t="s">
        <v>32</v>
      </c>
      <c r="J24" s="53" t="s">
        <v>33</v>
      </c>
      <c r="K24" s="52" t="s">
        <v>30</v>
      </c>
      <c r="L24" s="23" t="s">
        <v>31</v>
      </c>
      <c r="M24" s="23" t="s">
        <v>32</v>
      </c>
      <c r="N24" s="53" t="s">
        <v>33</v>
      </c>
      <c r="O24" s="52" t="s">
        <v>30</v>
      </c>
      <c r="P24" s="23" t="s">
        <v>31</v>
      </c>
      <c r="Q24" s="23" t="s">
        <v>32</v>
      </c>
      <c r="R24" s="53" t="s">
        <v>33</v>
      </c>
      <c r="S24" s="52" t="s">
        <v>30</v>
      </c>
      <c r="T24" s="23" t="s">
        <v>31</v>
      </c>
      <c r="U24" s="23" t="s">
        <v>32</v>
      </c>
      <c r="V24" s="53" t="s">
        <v>33</v>
      </c>
      <c r="W24" s="52" t="s">
        <v>30</v>
      </c>
      <c r="X24" s="23" t="s">
        <v>31</v>
      </c>
      <c r="Y24" s="23" t="s">
        <v>32</v>
      </c>
      <c r="Z24" s="53" t="s">
        <v>33</v>
      </c>
      <c r="AA24" s="52" t="s">
        <v>30</v>
      </c>
      <c r="AB24" s="23" t="s">
        <v>31</v>
      </c>
      <c r="AC24" s="23" t="s">
        <v>32</v>
      </c>
      <c r="AD24" s="53" t="s">
        <v>33</v>
      </c>
      <c r="AE24" s="52" t="s">
        <v>30</v>
      </c>
      <c r="AF24" s="23" t="s">
        <v>31</v>
      </c>
      <c r="AG24" s="23" t="s">
        <v>32</v>
      </c>
      <c r="AH24" s="53" t="s">
        <v>33</v>
      </c>
      <c r="AI24" s="52" t="s">
        <v>30</v>
      </c>
      <c r="AJ24" s="23" t="s">
        <v>31</v>
      </c>
      <c r="AK24" s="23" t="s">
        <v>32</v>
      </c>
      <c r="AL24" s="53" t="s">
        <v>33</v>
      </c>
      <c r="AM24" s="52" t="s">
        <v>30</v>
      </c>
      <c r="AN24" s="23" t="s">
        <v>31</v>
      </c>
      <c r="AO24" s="23" t="s">
        <v>32</v>
      </c>
      <c r="AP24" s="53" t="s">
        <v>33</v>
      </c>
      <c r="AQ24" s="22" t="s">
        <v>30</v>
      </c>
      <c r="AR24" s="23" t="s">
        <v>31</v>
      </c>
      <c r="AS24" s="23" t="s">
        <v>32</v>
      </c>
      <c r="AT24" s="53" t="s">
        <v>33</v>
      </c>
    </row>
    <row r="25" spans="2:49" x14ac:dyDescent="0.2">
      <c r="B25" s="56">
        <v>2005</v>
      </c>
      <c r="C25" s="57">
        <v>14</v>
      </c>
      <c r="D25" s="58">
        <v>29</v>
      </c>
      <c r="E25" s="58">
        <v>64</v>
      </c>
      <c r="F25" s="59">
        <v>92</v>
      </c>
      <c r="G25" s="60">
        <v>106</v>
      </c>
      <c r="H25" s="8">
        <v>120</v>
      </c>
      <c r="I25" s="8">
        <v>139</v>
      </c>
      <c r="J25" s="59">
        <v>203</v>
      </c>
      <c r="K25" s="60">
        <v>165</v>
      </c>
      <c r="L25" s="8">
        <v>177</v>
      </c>
      <c r="M25" s="8">
        <v>185</v>
      </c>
      <c r="N25" s="59">
        <v>208</v>
      </c>
      <c r="O25" s="60">
        <v>149</v>
      </c>
      <c r="P25" s="8">
        <v>106</v>
      </c>
      <c r="Q25" s="8">
        <v>110</v>
      </c>
      <c r="R25" s="59">
        <v>134</v>
      </c>
      <c r="S25" s="60">
        <v>82</v>
      </c>
      <c r="T25" s="8">
        <v>58</v>
      </c>
      <c r="U25" s="8">
        <v>61</v>
      </c>
      <c r="V25" s="59">
        <v>72</v>
      </c>
      <c r="W25" s="60">
        <v>36</v>
      </c>
      <c r="X25" s="8">
        <v>30</v>
      </c>
      <c r="Y25" s="8">
        <v>10</v>
      </c>
      <c r="Z25" s="59">
        <v>18</v>
      </c>
      <c r="AA25" s="60">
        <v>54</v>
      </c>
      <c r="AB25" s="8">
        <v>8</v>
      </c>
      <c r="AC25" s="8">
        <v>9</v>
      </c>
      <c r="AD25" s="59">
        <v>5</v>
      </c>
      <c r="AE25" s="60">
        <v>7</v>
      </c>
      <c r="AF25" s="8">
        <v>5</v>
      </c>
      <c r="AG25" s="8">
        <v>2</v>
      </c>
      <c r="AH25" s="59">
        <v>8</v>
      </c>
      <c r="AI25" s="60">
        <v>3</v>
      </c>
      <c r="AJ25" s="8">
        <v>1</v>
      </c>
      <c r="AK25" s="8">
        <v>2</v>
      </c>
      <c r="AL25" s="59">
        <v>1</v>
      </c>
      <c r="AM25" s="60">
        <v>2</v>
      </c>
      <c r="AN25" s="8">
        <v>4</v>
      </c>
      <c r="AO25" s="8">
        <v>1</v>
      </c>
      <c r="AP25" s="59">
        <v>0</v>
      </c>
      <c r="AQ25" s="61">
        <v>2</v>
      </c>
      <c r="AR25" s="8">
        <v>3</v>
      </c>
      <c r="AS25" s="8">
        <v>1</v>
      </c>
      <c r="AT25" s="59">
        <v>9</v>
      </c>
    </row>
    <row r="26" spans="2:49" x14ac:dyDescent="0.2">
      <c r="B26" s="56">
        <v>2006</v>
      </c>
      <c r="C26" s="57">
        <v>37</v>
      </c>
      <c r="D26" s="58">
        <v>36</v>
      </c>
      <c r="E26" s="58">
        <v>61</v>
      </c>
      <c r="F26" s="59">
        <v>113</v>
      </c>
      <c r="G26" s="60">
        <v>151</v>
      </c>
      <c r="H26" s="8">
        <v>198</v>
      </c>
      <c r="I26" s="8">
        <v>225</v>
      </c>
      <c r="J26" s="59">
        <v>306</v>
      </c>
      <c r="K26" s="60">
        <v>239</v>
      </c>
      <c r="L26" s="8">
        <v>262</v>
      </c>
      <c r="M26" s="8">
        <v>269</v>
      </c>
      <c r="N26" s="59">
        <v>263</v>
      </c>
      <c r="O26" s="60">
        <v>185</v>
      </c>
      <c r="P26" s="8">
        <v>168</v>
      </c>
      <c r="Q26" s="8">
        <v>141</v>
      </c>
      <c r="R26" s="59">
        <v>145</v>
      </c>
      <c r="S26" s="60">
        <v>111</v>
      </c>
      <c r="T26" s="8">
        <v>107</v>
      </c>
      <c r="U26" s="8">
        <v>57</v>
      </c>
      <c r="V26" s="59">
        <v>51</v>
      </c>
      <c r="W26" s="60">
        <v>88</v>
      </c>
      <c r="X26" s="8">
        <v>37</v>
      </c>
      <c r="Y26" s="8">
        <v>30</v>
      </c>
      <c r="Z26" s="59">
        <v>26</v>
      </c>
      <c r="AA26" s="60">
        <v>22</v>
      </c>
      <c r="AB26" s="8">
        <v>12</v>
      </c>
      <c r="AC26" s="8">
        <v>6</v>
      </c>
      <c r="AD26" s="59">
        <v>12</v>
      </c>
      <c r="AE26" s="60">
        <v>8</v>
      </c>
      <c r="AF26" s="8">
        <v>1</v>
      </c>
      <c r="AG26" s="8">
        <v>40</v>
      </c>
      <c r="AH26" s="59">
        <v>7</v>
      </c>
      <c r="AI26" s="60">
        <v>10</v>
      </c>
      <c r="AJ26" s="8">
        <v>1</v>
      </c>
      <c r="AK26" s="8">
        <v>2</v>
      </c>
      <c r="AL26" s="59">
        <v>2</v>
      </c>
      <c r="AM26" s="60">
        <v>3</v>
      </c>
      <c r="AN26" s="8">
        <v>5</v>
      </c>
      <c r="AO26" s="8">
        <v>1</v>
      </c>
      <c r="AP26" s="59">
        <v>17</v>
      </c>
      <c r="AQ26" s="61"/>
      <c r="AR26" s="8"/>
      <c r="AS26" s="8"/>
      <c r="AT26" s="59"/>
    </row>
    <row r="27" spans="2:49" x14ac:dyDescent="0.2">
      <c r="B27" s="56">
        <v>2007</v>
      </c>
      <c r="C27" s="57">
        <v>31</v>
      </c>
      <c r="D27" s="58">
        <v>25</v>
      </c>
      <c r="E27" s="58">
        <v>83</v>
      </c>
      <c r="F27" s="59">
        <v>146</v>
      </c>
      <c r="G27" s="60">
        <v>149</v>
      </c>
      <c r="H27" s="8">
        <v>206</v>
      </c>
      <c r="I27" s="8">
        <v>275</v>
      </c>
      <c r="J27" s="59">
        <v>335</v>
      </c>
      <c r="K27" s="60">
        <v>254</v>
      </c>
      <c r="L27" s="8">
        <v>266</v>
      </c>
      <c r="M27" s="8">
        <v>266</v>
      </c>
      <c r="N27" s="59">
        <v>276</v>
      </c>
      <c r="O27" s="60">
        <v>193</v>
      </c>
      <c r="P27" s="8">
        <v>175</v>
      </c>
      <c r="Q27" s="8">
        <v>140</v>
      </c>
      <c r="R27" s="59">
        <v>129</v>
      </c>
      <c r="S27" s="60">
        <v>140</v>
      </c>
      <c r="T27" s="8">
        <v>96</v>
      </c>
      <c r="U27" s="8">
        <v>65</v>
      </c>
      <c r="V27" s="59">
        <v>40</v>
      </c>
      <c r="W27" s="60">
        <v>49</v>
      </c>
      <c r="X27" s="8">
        <v>26</v>
      </c>
      <c r="Y27" s="8">
        <v>32</v>
      </c>
      <c r="Z27" s="59">
        <v>42</v>
      </c>
      <c r="AA27" s="60">
        <v>13</v>
      </c>
      <c r="AB27" s="8">
        <v>4</v>
      </c>
      <c r="AC27" s="8">
        <v>38</v>
      </c>
      <c r="AD27" s="59">
        <v>11</v>
      </c>
      <c r="AE27" s="60">
        <v>10</v>
      </c>
      <c r="AF27" s="8">
        <v>4</v>
      </c>
      <c r="AG27" s="8">
        <v>3</v>
      </c>
      <c r="AH27" s="59">
        <v>2</v>
      </c>
      <c r="AI27" s="60">
        <v>6</v>
      </c>
      <c r="AJ27" s="8">
        <v>16</v>
      </c>
      <c r="AK27" s="8">
        <v>9</v>
      </c>
      <c r="AL27" s="59">
        <v>15</v>
      </c>
      <c r="AM27" s="60"/>
      <c r="AN27" s="8"/>
      <c r="AO27" s="8"/>
      <c r="AP27" s="59"/>
      <c r="AQ27" s="61"/>
      <c r="AR27" s="8"/>
      <c r="AS27" s="8"/>
      <c r="AT27" s="59"/>
    </row>
    <row r="28" spans="2:49" x14ac:dyDescent="0.2">
      <c r="B28" s="56">
        <v>2008</v>
      </c>
      <c r="C28" s="57">
        <v>15</v>
      </c>
      <c r="D28" s="58">
        <v>42</v>
      </c>
      <c r="E28" s="58">
        <v>109</v>
      </c>
      <c r="F28" s="59">
        <v>202</v>
      </c>
      <c r="G28" s="60">
        <v>243</v>
      </c>
      <c r="H28" s="8">
        <v>325</v>
      </c>
      <c r="I28" s="8">
        <v>385</v>
      </c>
      <c r="J28" s="59">
        <v>434</v>
      </c>
      <c r="K28" s="60">
        <v>378</v>
      </c>
      <c r="L28" s="8">
        <v>385</v>
      </c>
      <c r="M28" s="8">
        <v>356</v>
      </c>
      <c r="N28" s="59">
        <v>350</v>
      </c>
      <c r="O28" s="60">
        <v>312</v>
      </c>
      <c r="P28" s="8">
        <v>232</v>
      </c>
      <c r="Q28" s="8">
        <v>209</v>
      </c>
      <c r="R28" s="59">
        <v>163</v>
      </c>
      <c r="S28" s="60">
        <v>103</v>
      </c>
      <c r="T28" s="8">
        <v>80</v>
      </c>
      <c r="U28" s="8">
        <v>74</v>
      </c>
      <c r="V28" s="59">
        <v>83</v>
      </c>
      <c r="W28" s="60">
        <v>37</v>
      </c>
      <c r="X28" s="8">
        <v>33</v>
      </c>
      <c r="Y28" s="8">
        <v>51</v>
      </c>
      <c r="Z28" s="59">
        <v>32</v>
      </c>
      <c r="AA28" s="60">
        <v>17</v>
      </c>
      <c r="AB28" s="8">
        <v>21</v>
      </c>
      <c r="AC28" s="8">
        <v>18</v>
      </c>
      <c r="AD28" s="59">
        <v>15</v>
      </c>
      <c r="AE28" s="60">
        <v>16</v>
      </c>
      <c r="AF28" s="8">
        <v>26</v>
      </c>
      <c r="AG28" s="8">
        <v>10</v>
      </c>
      <c r="AH28" s="59">
        <v>26</v>
      </c>
      <c r="AI28" s="60"/>
      <c r="AJ28" s="8"/>
      <c r="AK28" s="8"/>
      <c r="AL28" s="59"/>
      <c r="AM28" s="60"/>
      <c r="AN28" s="8"/>
      <c r="AO28" s="8"/>
      <c r="AP28" s="59"/>
      <c r="AQ28" s="61"/>
      <c r="AR28" s="8"/>
      <c r="AS28" s="8"/>
      <c r="AT28" s="59"/>
    </row>
    <row r="29" spans="2:49" x14ac:dyDescent="0.2">
      <c r="B29" s="56">
        <v>2009</v>
      </c>
      <c r="C29" s="57">
        <v>39</v>
      </c>
      <c r="D29" s="58">
        <v>70</v>
      </c>
      <c r="E29" s="58">
        <v>153</v>
      </c>
      <c r="F29" s="59">
        <v>287</v>
      </c>
      <c r="G29" s="60">
        <v>341</v>
      </c>
      <c r="H29" s="8">
        <v>519</v>
      </c>
      <c r="I29" s="8">
        <v>509</v>
      </c>
      <c r="J29" s="59">
        <v>526</v>
      </c>
      <c r="K29" s="60">
        <v>574</v>
      </c>
      <c r="L29" s="8">
        <v>486.25</v>
      </c>
      <c r="M29" s="8">
        <v>391.33333333333331</v>
      </c>
      <c r="N29" s="59">
        <v>356</v>
      </c>
      <c r="O29" s="60">
        <v>311</v>
      </c>
      <c r="P29" s="8">
        <v>242</v>
      </c>
      <c r="Q29" s="8">
        <v>207</v>
      </c>
      <c r="R29" s="59">
        <v>173</v>
      </c>
      <c r="S29" s="60">
        <v>130</v>
      </c>
      <c r="T29" s="8">
        <v>90</v>
      </c>
      <c r="U29" s="8">
        <v>90</v>
      </c>
      <c r="V29" s="59">
        <v>86</v>
      </c>
      <c r="W29" s="60">
        <v>75.666666666666657</v>
      </c>
      <c r="X29" s="8">
        <v>46</v>
      </c>
      <c r="Y29" s="8">
        <v>46</v>
      </c>
      <c r="Z29" s="59">
        <v>36</v>
      </c>
      <c r="AA29" s="60">
        <v>46</v>
      </c>
      <c r="AB29" s="8">
        <v>38</v>
      </c>
      <c r="AC29" s="8">
        <v>25</v>
      </c>
      <c r="AD29" s="59">
        <v>48.333333333333329</v>
      </c>
      <c r="AE29" s="60"/>
      <c r="AF29" s="8"/>
      <c r="AG29" s="8"/>
      <c r="AH29" s="59"/>
      <c r="AI29" s="60"/>
      <c r="AJ29" s="8"/>
      <c r="AK29" s="8"/>
      <c r="AL29" s="59"/>
      <c r="AM29" s="60"/>
      <c r="AN29" s="8"/>
      <c r="AO29" s="8"/>
      <c r="AP29" s="59"/>
      <c r="AQ29" s="61"/>
      <c r="AR29" s="8"/>
      <c r="AS29" s="8"/>
      <c r="AT29" s="59"/>
    </row>
    <row r="30" spans="2:49" x14ac:dyDescent="0.2">
      <c r="B30" s="56">
        <v>2010</v>
      </c>
      <c r="C30" s="57">
        <v>16</v>
      </c>
      <c r="D30" s="58">
        <v>59</v>
      </c>
      <c r="E30" s="58">
        <v>196</v>
      </c>
      <c r="F30" s="59">
        <v>346</v>
      </c>
      <c r="G30" s="60">
        <v>419</v>
      </c>
      <c r="H30" s="8">
        <v>604</v>
      </c>
      <c r="I30" s="8">
        <v>586</v>
      </c>
      <c r="J30" s="59">
        <v>614.14285714285711</v>
      </c>
      <c r="K30" s="60">
        <v>574</v>
      </c>
      <c r="L30" s="8">
        <v>519</v>
      </c>
      <c r="M30" s="8">
        <v>428.14285714285717</v>
      </c>
      <c r="N30" s="59">
        <v>393</v>
      </c>
      <c r="O30" s="60">
        <v>332</v>
      </c>
      <c r="P30" s="8">
        <v>234.75</v>
      </c>
      <c r="Q30" s="8">
        <v>194.25</v>
      </c>
      <c r="R30" s="59">
        <v>223</v>
      </c>
      <c r="S30" s="60">
        <v>142.25</v>
      </c>
      <c r="T30" s="8">
        <v>138</v>
      </c>
      <c r="U30" s="8">
        <v>117.75</v>
      </c>
      <c r="V30" s="59">
        <v>110</v>
      </c>
      <c r="W30" s="60">
        <v>117</v>
      </c>
      <c r="X30" s="8">
        <v>80</v>
      </c>
      <c r="Y30" s="8">
        <v>67</v>
      </c>
      <c r="Z30" s="59">
        <v>83</v>
      </c>
      <c r="AA30" s="60"/>
      <c r="AB30" s="8"/>
      <c r="AC30" s="8"/>
      <c r="AD30" s="59"/>
      <c r="AE30" s="60"/>
      <c r="AF30" s="8"/>
      <c r="AG30" s="8"/>
      <c r="AH30" s="59"/>
      <c r="AI30" s="60"/>
      <c r="AJ30" s="8"/>
      <c r="AK30" s="8"/>
      <c r="AL30" s="59"/>
      <c r="AM30" s="60"/>
      <c r="AN30" s="8"/>
      <c r="AO30" s="8"/>
      <c r="AP30" s="59"/>
      <c r="AQ30" s="61"/>
      <c r="AR30" s="8"/>
      <c r="AS30" s="8"/>
      <c r="AT30" s="59"/>
    </row>
    <row r="31" spans="2:49" x14ac:dyDescent="0.2">
      <c r="B31" s="56">
        <v>2011</v>
      </c>
      <c r="C31" s="57">
        <v>20</v>
      </c>
      <c r="D31" s="58">
        <v>77</v>
      </c>
      <c r="E31" s="58">
        <v>213.64285714285714</v>
      </c>
      <c r="F31" s="59">
        <v>426.33333333333337</v>
      </c>
      <c r="G31" s="60">
        <v>586.16666666666674</v>
      </c>
      <c r="H31" s="8">
        <v>709.11111111111109</v>
      </c>
      <c r="I31" s="8">
        <v>770.58333333333326</v>
      </c>
      <c r="J31" s="59">
        <v>802.16666666666674</v>
      </c>
      <c r="K31" s="60">
        <v>788.5333333333333</v>
      </c>
      <c r="L31" s="8">
        <v>635</v>
      </c>
      <c r="M31" s="8">
        <v>620.81111111111113</v>
      </c>
      <c r="N31" s="59">
        <v>599.83333333333326</v>
      </c>
      <c r="O31" s="60">
        <v>459</v>
      </c>
      <c r="P31" s="8">
        <v>405</v>
      </c>
      <c r="Q31" s="8">
        <v>349</v>
      </c>
      <c r="R31" s="59">
        <v>307</v>
      </c>
      <c r="S31" s="60">
        <v>282.2</v>
      </c>
      <c r="T31" s="8">
        <v>189</v>
      </c>
      <c r="U31" s="8">
        <v>177</v>
      </c>
      <c r="V31" s="59">
        <v>188</v>
      </c>
      <c r="W31" s="60"/>
      <c r="X31" s="8"/>
      <c r="Y31" s="8"/>
      <c r="Z31" s="59"/>
      <c r="AA31" s="60"/>
      <c r="AB31" s="8"/>
      <c r="AC31" s="8"/>
      <c r="AD31" s="59"/>
      <c r="AE31" s="60"/>
      <c r="AF31" s="8"/>
      <c r="AG31" s="8"/>
      <c r="AH31" s="59"/>
      <c r="AI31" s="60"/>
      <c r="AJ31" s="8"/>
      <c r="AK31" s="8"/>
      <c r="AL31" s="59"/>
      <c r="AM31" s="60"/>
      <c r="AN31" s="8"/>
      <c r="AO31" s="8"/>
      <c r="AP31" s="59"/>
      <c r="AQ31" s="61"/>
      <c r="AR31" s="8"/>
      <c r="AS31" s="8"/>
      <c r="AT31" s="59"/>
    </row>
    <row r="32" spans="2:49" x14ac:dyDescent="0.2">
      <c r="B32" s="56">
        <v>2012</v>
      </c>
      <c r="C32" s="57">
        <v>8</v>
      </c>
      <c r="D32" s="58">
        <v>86</v>
      </c>
      <c r="E32" s="58">
        <v>202</v>
      </c>
      <c r="F32" s="59">
        <v>428</v>
      </c>
      <c r="G32" s="60">
        <v>714.5428571428572</v>
      </c>
      <c r="H32" s="8">
        <v>760.33333333333326</v>
      </c>
      <c r="I32" s="8">
        <v>969.2</v>
      </c>
      <c r="J32" s="59">
        <v>1099</v>
      </c>
      <c r="K32" s="60">
        <v>903.58333333333337</v>
      </c>
      <c r="L32" s="8">
        <v>807.5</v>
      </c>
      <c r="M32" s="8">
        <v>837.19285714285718</v>
      </c>
      <c r="N32" s="59">
        <v>739.5</v>
      </c>
      <c r="O32" s="60">
        <v>632.94285714285706</v>
      </c>
      <c r="P32" s="8">
        <v>452.03333333333336</v>
      </c>
      <c r="Q32" s="8">
        <v>451.5</v>
      </c>
      <c r="R32" s="59">
        <v>367.5</v>
      </c>
      <c r="S32" s="60"/>
      <c r="T32" s="8"/>
      <c r="U32" s="8"/>
      <c r="V32" s="59"/>
      <c r="W32" s="60"/>
      <c r="X32" s="8"/>
      <c r="Y32" s="8"/>
      <c r="Z32" s="59"/>
      <c r="AA32" s="60"/>
      <c r="AB32" s="8"/>
      <c r="AC32" s="8"/>
      <c r="AD32" s="59"/>
      <c r="AE32" s="60"/>
      <c r="AF32" s="8"/>
      <c r="AG32" s="8"/>
      <c r="AH32" s="59"/>
      <c r="AI32" s="60"/>
      <c r="AJ32" s="8"/>
      <c r="AK32" s="8"/>
      <c r="AL32" s="59"/>
      <c r="AM32" s="60"/>
      <c r="AN32" s="8"/>
      <c r="AO32" s="8"/>
      <c r="AP32" s="59"/>
      <c r="AQ32" s="61"/>
      <c r="AR32" s="8"/>
      <c r="AS32" s="8"/>
      <c r="AT32" s="59"/>
    </row>
    <row r="33" spans="2:46" x14ac:dyDescent="0.2">
      <c r="B33" s="56">
        <v>2013</v>
      </c>
      <c r="C33" s="57">
        <v>21</v>
      </c>
      <c r="D33" s="58">
        <v>50.5</v>
      </c>
      <c r="E33" s="58">
        <v>164</v>
      </c>
      <c r="F33" s="59">
        <v>267.45</v>
      </c>
      <c r="G33" s="60">
        <v>512</v>
      </c>
      <c r="H33" s="8">
        <v>748.3</v>
      </c>
      <c r="I33" s="8">
        <v>754.44444444444446</v>
      </c>
      <c r="J33" s="59">
        <v>859.89166666666665</v>
      </c>
      <c r="K33" s="60">
        <v>865.15714285714284</v>
      </c>
      <c r="L33" s="8">
        <v>681.36666666666667</v>
      </c>
      <c r="M33" s="8">
        <v>653</v>
      </c>
      <c r="N33" s="59">
        <v>465.33333333333331</v>
      </c>
      <c r="O33" s="60"/>
      <c r="P33" s="8"/>
      <c r="Q33" s="8"/>
      <c r="R33" s="59"/>
      <c r="S33" s="60"/>
      <c r="T33" s="8"/>
      <c r="U33" s="8"/>
      <c r="V33" s="59"/>
      <c r="W33" s="60"/>
      <c r="X33" s="8"/>
      <c r="Y33" s="8"/>
      <c r="Z33" s="59"/>
      <c r="AA33" s="60"/>
      <c r="AB33" s="8"/>
      <c r="AC33" s="8"/>
      <c r="AD33" s="59"/>
      <c r="AE33" s="60"/>
      <c r="AF33" s="8"/>
      <c r="AG33" s="8"/>
      <c r="AH33" s="59"/>
      <c r="AI33" s="60"/>
      <c r="AJ33" s="8"/>
      <c r="AK33" s="8"/>
      <c r="AL33" s="59"/>
      <c r="AM33" s="60"/>
      <c r="AN33" s="8"/>
      <c r="AO33" s="8"/>
      <c r="AP33" s="59"/>
      <c r="AQ33" s="61"/>
      <c r="AR33" s="8"/>
      <c r="AS33" s="8"/>
      <c r="AT33" s="59"/>
    </row>
    <row r="34" spans="2:46" x14ac:dyDescent="0.2">
      <c r="B34" s="56">
        <v>2014</v>
      </c>
      <c r="C34" s="57">
        <v>17</v>
      </c>
      <c r="D34" s="58">
        <v>87</v>
      </c>
      <c r="E34" s="58">
        <v>191.5</v>
      </c>
      <c r="F34" s="59">
        <v>274.5333333333333</v>
      </c>
      <c r="G34" s="60">
        <v>422.92424242424244</v>
      </c>
      <c r="H34" s="8">
        <v>499.83333333333331</v>
      </c>
      <c r="I34" s="8">
        <v>534.58333333333326</v>
      </c>
      <c r="J34" s="59">
        <v>330.4666666666667</v>
      </c>
      <c r="K34" s="60"/>
      <c r="L34" s="8"/>
      <c r="M34" s="8"/>
      <c r="N34" s="59"/>
      <c r="O34" s="60"/>
      <c r="P34" s="8"/>
      <c r="Q34" s="8"/>
      <c r="R34" s="59"/>
      <c r="S34" s="60"/>
      <c r="T34" s="8"/>
      <c r="U34" s="8"/>
      <c r="V34" s="59"/>
      <c r="W34" s="60"/>
      <c r="X34" s="8"/>
      <c r="Y34" s="8"/>
      <c r="Z34" s="59"/>
      <c r="AA34" s="60"/>
      <c r="AB34" s="8"/>
      <c r="AC34" s="8"/>
      <c r="AD34" s="59"/>
      <c r="AE34" s="60"/>
      <c r="AF34" s="8"/>
      <c r="AG34" s="8"/>
      <c r="AH34" s="59"/>
      <c r="AI34" s="60"/>
      <c r="AJ34" s="8"/>
      <c r="AK34" s="8"/>
      <c r="AL34" s="59"/>
      <c r="AM34" s="60"/>
      <c r="AN34" s="8"/>
      <c r="AO34" s="8"/>
      <c r="AP34" s="59"/>
      <c r="AQ34" s="61"/>
      <c r="AR34" s="8"/>
      <c r="AS34" s="8"/>
      <c r="AT34" s="59"/>
    </row>
    <row r="35" spans="2:46" ht="13.5" thickBot="1" x14ac:dyDescent="0.25">
      <c r="B35" s="64">
        <v>2015</v>
      </c>
      <c r="C35" s="65">
        <v>13</v>
      </c>
      <c r="D35" s="66">
        <v>53.5</v>
      </c>
      <c r="E35" s="66">
        <v>120.5</v>
      </c>
      <c r="F35" s="67">
        <v>113.5</v>
      </c>
      <c r="G35" s="68"/>
      <c r="H35" s="69"/>
      <c r="I35" s="69"/>
      <c r="J35" s="67"/>
      <c r="K35" s="68"/>
      <c r="L35" s="69"/>
      <c r="M35" s="69"/>
      <c r="N35" s="67"/>
      <c r="O35" s="68"/>
      <c r="P35" s="69"/>
      <c r="Q35" s="69"/>
      <c r="R35" s="67"/>
      <c r="S35" s="68"/>
      <c r="T35" s="69"/>
      <c r="U35" s="69"/>
      <c r="V35" s="67"/>
      <c r="W35" s="68"/>
      <c r="X35" s="69"/>
      <c r="Y35" s="69"/>
      <c r="Z35" s="67"/>
      <c r="AA35" s="68"/>
      <c r="AB35" s="69"/>
      <c r="AC35" s="69"/>
      <c r="AD35" s="67"/>
      <c r="AE35" s="68"/>
      <c r="AF35" s="69"/>
      <c r="AG35" s="69"/>
      <c r="AH35" s="67"/>
      <c r="AI35" s="68"/>
      <c r="AJ35" s="69"/>
      <c r="AK35" s="69"/>
      <c r="AL35" s="67"/>
      <c r="AM35" s="68"/>
      <c r="AN35" s="69"/>
      <c r="AO35" s="69"/>
      <c r="AP35" s="67"/>
      <c r="AQ35" s="70"/>
      <c r="AR35" s="69"/>
      <c r="AS35" s="69"/>
      <c r="AT35" s="67"/>
    </row>
    <row r="37" spans="2:46" ht="18" x14ac:dyDescent="0.25">
      <c r="B37" s="73" t="s">
        <v>2</v>
      </c>
    </row>
    <row r="38" spans="2:46" ht="18.75" x14ac:dyDescent="0.3">
      <c r="B38" s="74" t="s">
        <v>27</v>
      </c>
    </row>
    <row r="39" spans="2:46" ht="18.75" x14ac:dyDescent="0.3">
      <c r="B39" s="74" t="s">
        <v>28</v>
      </c>
    </row>
    <row r="40" spans="2:46" ht="18.75" x14ac:dyDescent="0.3">
      <c r="B40" s="74" t="s">
        <v>35</v>
      </c>
    </row>
    <row r="41" spans="2:46" ht="18.75" x14ac:dyDescent="0.3">
      <c r="B41" s="74" t="s">
        <v>29</v>
      </c>
    </row>
    <row r="42" spans="2:46" x14ac:dyDescent="0.2">
      <c r="B42" s="33"/>
    </row>
    <row r="43" spans="2:46" ht="18.75" x14ac:dyDescent="0.3">
      <c r="B43" s="75" t="s">
        <v>81</v>
      </c>
    </row>
    <row r="44" spans="2:46" ht="18.75" x14ac:dyDescent="0.3">
      <c r="B44" s="75" t="s">
        <v>66</v>
      </c>
    </row>
    <row r="45" spans="2:46" ht="18.75" x14ac:dyDescent="0.3">
      <c r="B45" s="75" t="s">
        <v>67</v>
      </c>
    </row>
    <row r="46" spans="2:46" ht="18.75" x14ac:dyDescent="0.3">
      <c r="B46" s="76"/>
    </row>
    <row r="47" spans="2:46" ht="18.75" x14ac:dyDescent="0.3">
      <c r="B47" s="47" t="s">
        <v>80</v>
      </c>
    </row>
    <row r="49" spans="2:46" ht="21" x14ac:dyDescent="0.35">
      <c r="B49" s="77" t="s">
        <v>49</v>
      </c>
    </row>
    <row r="50" spans="2:46" ht="13.5" thickBot="1" x14ac:dyDescent="0.25"/>
    <row r="51" spans="2:46" ht="25.5" x14ac:dyDescent="0.2">
      <c r="B51" s="50" t="s">
        <v>0</v>
      </c>
      <c r="C51" s="93" t="s">
        <v>50</v>
      </c>
      <c r="D51" s="91"/>
      <c r="E51" s="91"/>
      <c r="F51" s="92"/>
      <c r="G51" s="93" t="s">
        <v>51</v>
      </c>
      <c r="H51" s="91"/>
      <c r="I51" s="91"/>
      <c r="J51" s="92"/>
      <c r="K51" s="93" t="s">
        <v>52</v>
      </c>
      <c r="L51" s="91"/>
      <c r="M51" s="91"/>
      <c r="N51" s="92"/>
      <c r="O51" s="93" t="s">
        <v>53</v>
      </c>
      <c r="P51" s="91"/>
      <c r="Q51" s="91"/>
      <c r="R51" s="92"/>
      <c r="S51" s="93" t="s">
        <v>54</v>
      </c>
      <c r="T51" s="91"/>
      <c r="U51" s="91"/>
      <c r="V51" s="92"/>
      <c r="W51" s="93" t="s">
        <v>55</v>
      </c>
      <c r="X51" s="91"/>
      <c r="Y51" s="91"/>
      <c r="Z51" s="92"/>
      <c r="AA51" s="93" t="s">
        <v>56</v>
      </c>
      <c r="AB51" s="91"/>
      <c r="AC51" s="91"/>
      <c r="AD51" s="92"/>
      <c r="AE51" s="93" t="s">
        <v>57</v>
      </c>
      <c r="AF51" s="91"/>
      <c r="AG51" s="91"/>
      <c r="AH51" s="92"/>
      <c r="AI51" s="93" t="s">
        <v>58</v>
      </c>
      <c r="AJ51" s="91"/>
      <c r="AK51" s="91"/>
      <c r="AL51" s="92"/>
      <c r="AM51" s="93" t="s">
        <v>59</v>
      </c>
      <c r="AN51" s="91"/>
      <c r="AO51" s="91"/>
      <c r="AP51" s="92"/>
      <c r="AQ51" s="91" t="s">
        <v>60</v>
      </c>
      <c r="AR51" s="91"/>
      <c r="AS51" s="91"/>
      <c r="AT51" s="92"/>
    </row>
    <row r="52" spans="2:46" x14ac:dyDescent="0.2">
      <c r="B52" s="51"/>
      <c r="C52" s="52">
        <v>1</v>
      </c>
      <c r="D52" s="23">
        <v>2</v>
      </c>
      <c r="E52" s="23">
        <v>3</v>
      </c>
      <c r="F52" s="53">
        <v>4</v>
      </c>
      <c r="G52" s="52">
        <v>5</v>
      </c>
      <c r="H52" s="23">
        <v>6</v>
      </c>
      <c r="I52" s="23">
        <v>7</v>
      </c>
      <c r="J52" s="53">
        <v>8</v>
      </c>
      <c r="K52" s="52">
        <v>9</v>
      </c>
      <c r="L52" s="23">
        <v>10</v>
      </c>
      <c r="M52" s="23">
        <v>11</v>
      </c>
      <c r="N52" s="53">
        <v>12</v>
      </c>
      <c r="O52" s="52">
        <v>13</v>
      </c>
      <c r="P52" s="23">
        <v>14</v>
      </c>
      <c r="Q52" s="23">
        <v>15</v>
      </c>
      <c r="R52" s="53">
        <v>16</v>
      </c>
      <c r="S52" s="52">
        <v>17</v>
      </c>
      <c r="T52" s="23">
        <v>18</v>
      </c>
      <c r="U52" s="23">
        <v>19</v>
      </c>
      <c r="V52" s="53">
        <v>20</v>
      </c>
      <c r="W52" s="52">
        <v>21</v>
      </c>
      <c r="X52" s="23">
        <v>22</v>
      </c>
      <c r="Y52" s="23">
        <v>23</v>
      </c>
      <c r="Z52" s="53">
        <v>24</v>
      </c>
      <c r="AA52" s="52">
        <v>25</v>
      </c>
      <c r="AB52" s="23">
        <v>26</v>
      </c>
      <c r="AC52" s="23">
        <v>27</v>
      </c>
      <c r="AD52" s="53">
        <v>28</v>
      </c>
      <c r="AE52" s="52">
        <v>29</v>
      </c>
      <c r="AF52" s="23">
        <v>30</v>
      </c>
      <c r="AG52" s="23">
        <v>31</v>
      </c>
      <c r="AH52" s="53">
        <v>32</v>
      </c>
      <c r="AI52" s="52">
        <v>33</v>
      </c>
      <c r="AJ52" s="23">
        <v>34</v>
      </c>
      <c r="AK52" s="23">
        <v>35</v>
      </c>
      <c r="AL52" s="53">
        <v>36</v>
      </c>
      <c r="AM52" s="52">
        <v>37</v>
      </c>
      <c r="AN52" s="23">
        <v>38</v>
      </c>
      <c r="AO52" s="23">
        <v>39</v>
      </c>
      <c r="AP52" s="53">
        <v>40</v>
      </c>
      <c r="AQ52" s="22">
        <v>41</v>
      </c>
      <c r="AR52" s="23">
        <v>42</v>
      </c>
      <c r="AS52" s="23">
        <v>43</v>
      </c>
      <c r="AT52" s="53">
        <v>44</v>
      </c>
    </row>
    <row r="53" spans="2:46" x14ac:dyDescent="0.2">
      <c r="B53" s="56">
        <v>2005</v>
      </c>
      <c r="C53" s="78">
        <f>SUM($C8:C8)/(SUM($C8:C8)+SUM($C25:C25))</f>
        <v>0.87826086956521743</v>
      </c>
      <c r="D53" s="79">
        <f>SUM($C8:D8)/(SUM($C8:D8)+SUM($C25:D25))</f>
        <v>0.81779661016949157</v>
      </c>
      <c r="E53" s="79">
        <f>SUM($C8:E8)/(SUM($C8:E8)+SUM($C25:E25))</f>
        <v>0.76062639821029088</v>
      </c>
      <c r="F53" s="80">
        <f>SUM($C8:F8)/(SUM($C8:F8)+SUM($C25:F25))</f>
        <v>0.72888283378746599</v>
      </c>
      <c r="G53" s="81">
        <f>SUM($C8:G8)/(SUM($C8:G8)+SUM($C25:G25))</f>
        <v>0.6875</v>
      </c>
      <c r="H53" s="82">
        <f>SUM($C8:H8)/(SUM($C8:H8)+SUM($C25:H25))</f>
        <v>0.65559157212317665</v>
      </c>
      <c r="I53" s="82">
        <f>SUM($C8:I8)/(SUM($C8:I8)+SUM($C25:I25))</f>
        <v>0.64661654135338342</v>
      </c>
      <c r="J53" s="80">
        <f>SUM($C8:J8)/(SUM($C8:J8)+SUM($C25:J25))</f>
        <v>0.6330143540669857</v>
      </c>
      <c r="K53" s="81">
        <f>SUM($C8:K8)/(SUM($C8:K8)+SUM($C25:K25))</f>
        <v>0.61771944216570962</v>
      </c>
      <c r="L53" s="82">
        <f>SUM($C8:L8)/(SUM($C8:L8)+SUM($C25:L25))</f>
        <v>0.66706694686280399</v>
      </c>
      <c r="M53" s="82">
        <f>SUM($C8:M8)/(SUM($C8:M8)+SUM($C25:M25))</f>
        <v>0.67298458428102093</v>
      </c>
      <c r="N53" s="80">
        <f>SUM($C8:N8)/(SUM($C8:N8)+SUM($C25:N25))</f>
        <v>0.65582034830430802</v>
      </c>
      <c r="O53" s="81">
        <f>SUM($C8:O8)/(SUM($C8:O8)+SUM($C25:O25))</f>
        <v>0.64448751076658051</v>
      </c>
      <c r="P53" s="82">
        <f>SUM($C8:P8)/(SUM($C8:P8)+SUM($C25:P25))</f>
        <v>0.63615655415199834</v>
      </c>
      <c r="Q53" s="82">
        <f>SUM($C8:Q8)/(SUM($C8:Q8)+SUM($C25:Q25))</f>
        <v>0.62645058023209288</v>
      </c>
      <c r="R53" s="80">
        <f>SUM($C8:R8)/(SUM($C8:R8)+SUM($C25:R25))</f>
        <v>0.6159309021113244</v>
      </c>
      <c r="S53" s="81">
        <f>SUM($C8:S8)/(SUM($C8:S8)+SUM($C25:S25))</f>
        <v>0.60963268365817092</v>
      </c>
      <c r="T53" s="82">
        <f>SUM($C8:T8)/(SUM($C8:T8)+SUM($C25:T25))</f>
        <v>0.60534562211981569</v>
      </c>
      <c r="U53" s="82">
        <f>SUM($C8:U8)/(SUM($C8:U8)+SUM($C25:U25))</f>
        <v>0.62073716844643467</v>
      </c>
      <c r="V53" s="80">
        <f>SUM($C8:V8)/(SUM($C8:V8)+SUM($C25:V25))</f>
        <v>0.61444557477110884</v>
      </c>
      <c r="W53" s="81">
        <f>SUM($C8:W8)/(SUM($C8:W8)+SUM($C25:W25))</f>
        <v>0.61169944528492182</v>
      </c>
      <c r="X53" s="82">
        <f>SUM($C8:X8)/(SUM($C8:X8)+SUM($C25:X25))</f>
        <v>0.60973982655103398</v>
      </c>
      <c r="Y53" s="82">
        <f>SUM($C8:Y8)/(SUM($C8:Y8)+SUM($C25:Y25))</f>
        <v>0.60976419794088343</v>
      </c>
      <c r="Z53" s="80">
        <f>SUM($C8:Z8)/(SUM($C8:Z8)+SUM($C25:Z25))</f>
        <v>0.60943427346198253</v>
      </c>
      <c r="AA53" s="81">
        <f>SUM($C8:AA8)/(SUM($C8:AA8)+SUM($C25:AA25))</f>
        <v>0.60815402038505095</v>
      </c>
      <c r="AB53" s="82">
        <f>SUM($C8:AB8)/(SUM($C8:AB8)+SUM($C25:AB25))</f>
        <v>0.60838033843674455</v>
      </c>
      <c r="AC53" s="82">
        <f>SUM($C8:AC8)/(SUM($C8:AC8)+SUM($C25:AC25))</f>
        <v>0.60857005296100142</v>
      </c>
      <c r="AD53" s="80">
        <f>SUM($C8:AD8)/(SUM($C8:AD8)+SUM($C25:AD25))</f>
        <v>0.60970935803257742</v>
      </c>
      <c r="AE53" s="81">
        <f>SUM($C8:AE8)/(SUM($C8:AE8)+SUM($C25:AE25))</f>
        <v>0.6090285531982772</v>
      </c>
      <c r="AF53" s="82">
        <f>SUM($C8:AF8)/(SUM($C8:AF8)+SUM($C25:AF25))</f>
        <v>0.6086679413639261</v>
      </c>
      <c r="AG53" s="82">
        <f>SUM($C8:AG8)/(SUM($C8:AG8)+SUM($C25:AG25))</f>
        <v>0.60859872611464971</v>
      </c>
      <c r="AH53" s="80">
        <f>SUM($C8:AH8)/(SUM($C8:AH8)+SUM($C25:AH25))</f>
        <v>0.60782442748091603</v>
      </c>
      <c r="AI53" s="81">
        <f>SUM($C8:AI8)/(SUM($C8:AI8)+SUM($C25:AI25))</f>
        <v>0.6075969485060394</v>
      </c>
      <c r="AJ53" s="82">
        <f>SUM($C8:AJ8)/(SUM($C8:AJ8)+SUM($C25:AJ25))</f>
        <v>0.60750039726680438</v>
      </c>
      <c r="AK53" s="82">
        <f>SUM($C8:AK8)/(SUM($C8:AK8)+SUM($C25:AK25))</f>
        <v>0.60730738681493246</v>
      </c>
      <c r="AL53" s="80">
        <f>SUM($C8:AL8)/(SUM($C8:AL8)+SUM($C25:AL25))</f>
        <v>0.60851670096564825</v>
      </c>
      <c r="AM53" s="81">
        <f>SUM($C8:AM8)/(SUM($C8:AM8)+SUM($C25:AM25))</f>
        <v>0.60838607594936711</v>
      </c>
      <c r="AN53" s="82">
        <f>SUM($C8:AN8)/(SUM($C8:AN8)+SUM($C25:AN25))</f>
        <v>0.60800126502213792</v>
      </c>
      <c r="AO53" s="82">
        <f>SUM($C8:AO8)/(SUM($C8:AO8)+SUM($C25:AO25))</f>
        <v>0.60790513833992099</v>
      </c>
      <c r="AP53" s="80">
        <f>SUM($C8:AP8)/(SUM($C8:AP8)+SUM($C25:AP25))</f>
        <v>0.60790513833992099</v>
      </c>
      <c r="AQ53" s="83">
        <f>SUM($C8:AQ8)/(SUM($C8:AQ8)+SUM($C25:AQ25))</f>
        <v>0.60789889415481835</v>
      </c>
      <c r="AR53" s="82">
        <f>SUM($C8:AR8)/(SUM($C8:AR8)+SUM($C25:AR25))</f>
        <v>0.60767287653931168</v>
      </c>
      <c r="AS53" s="82">
        <f>SUM($C8:AS8)/(SUM($C8:AS8)+SUM($C25:AS25))</f>
        <v>0.60763888888888884</v>
      </c>
      <c r="AT53" s="80">
        <f>SUM($C8:AT8)/(SUM($C8:AT8)+SUM($C25:AT25))</f>
        <v>0.60696282293635795</v>
      </c>
    </row>
    <row r="54" spans="2:46" x14ac:dyDescent="0.2">
      <c r="B54" s="56">
        <v>2006</v>
      </c>
      <c r="C54" s="78">
        <f>SUM($C9:C9)/(SUM($C9:C9)+SUM($C26:C26))</f>
        <v>0.80107526881720426</v>
      </c>
      <c r="D54" s="79">
        <f>SUM($C9:D9)/(SUM($C9:D9)+SUM($C26:D26))</f>
        <v>0.80939947780678856</v>
      </c>
      <c r="E54" s="79">
        <f>SUM($C9:E9)/(SUM($C9:E9)+SUM($C26:E26))</f>
        <v>0.79029733959311421</v>
      </c>
      <c r="F54" s="80">
        <f>SUM($C9:F9)/(SUM($C9:F9)+SUM($C26:F26))</f>
        <v>0.76476190476190475</v>
      </c>
      <c r="G54" s="81">
        <f>SUM($C9:G9)/(SUM($C9:G9)+SUM($C26:G26))</f>
        <v>0.72943575798776339</v>
      </c>
      <c r="H54" s="82">
        <f>SUM($C9:H9)/(SUM($C9:H9)+SUM($C26:H26))</f>
        <v>0.69198966408268736</v>
      </c>
      <c r="I54" s="82">
        <f>SUM($C9:I9)/(SUM($C9:I9)+SUM($C26:I26))</f>
        <v>0.67523734177215189</v>
      </c>
      <c r="J54" s="80">
        <f>SUM($C9:J9)/(SUM($C9:J9)+SUM($C26:J26))</f>
        <v>0.64726134585289519</v>
      </c>
      <c r="K54" s="81">
        <f>SUM($C9:K9)/(SUM($C9:K9)+SUM($C26:K26))</f>
        <v>0.62819814915623295</v>
      </c>
      <c r="L54" s="82">
        <f>SUM($C9:L9)/(SUM($C9:L9)+SUM($C26:L26))</f>
        <v>0.60571566965366919</v>
      </c>
      <c r="M54" s="82">
        <f>SUM($C9:M9)/(SUM($C9:M9)+SUM($C26:M26))</f>
        <v>0.58598865124399824</v>
      </c>
      <c r="N54" s="80">
        <f>SUM($C9:N9)/(SUM($C9:N9)+SUM($C26:N26))</f>
        <v>0.56869009584664532</v>
      </c>
      <c r="O54" s="81">
        <f>SUM($C9:O9)/(SUM($C9:O9)+SUM($C26:O26))</f>
        <v>0.55662696161845338</v>
      </c>
      <c r="P54" s="82">
        <f>SUM($C9:P9)/(SUM($C9:P9)+SUM($C26:P26))</f>
        <v>0.54441624365482233</v>
      </c>
      <c r="Q54" s="82">
        <f>SUM($C9:Q9)/(SUM($C9:Q9)+SUM($C26:Q26))</f>
        <v>0.56732963808281711</v>
      </c>
      <c r="R54" s="80">
        <f>SUM($C9:R9)/(SUM($C9:R9)+SUM($C26:R26))</f>
        <v>0.55761024182076813</v>
      </c>
      <c r="S54" s="81">
        <f>SUM($C9:S9)/(SUM($C9:S9)+SUM($C26:S26))</f>
        <v>0.55196304849884525</v>
      </c>
      <c r="T54" s="82">
        <f>SUM($C9:T9)/(SUM($C9:T9)+SUM($C26:T26))</f>
        <v>0.54535864978902948</v>
      </c>
      <c r="U54" s="82">
        <f>SUM($C9:U9)/(SUM($C9:U9)+SUM($C26:U26))</f>
        <v>0.54228707564026202</v>
      </c>
      <c r="V54" s="80">
        <f>SUM($C9:V9)/(SUM($C9:V9)+SUM($C26:V26))</f>
        <v>0.54071134626690187</v>
      </c>
      <c r="W54" s="81">
        <f>SUM($C9:W9)/(SUM($C9:W9)+SUM($C26:W26))</f>
        <v>0.53803019410496045</v>
      </c>
      <c r="X54" s="82">
        <f>SUM($C9:X9)/(SUM($C9:X9)+SUM($C26:X26))</f>
        <v>0.53611190408221521</v>
      </c>
      <c r="Y54" s="82">
        <f>SUM($C9:Y9)/(SUM($C9:Y9)+SUM($C26:Y26))</f>
        <v>0.53508150248051023</v>
      </c>
      <c r="Z54" s="80">
        <f>SUM($C9:Z9)/(SUM($C9:Z9)+SUM($C26:Z26))</f>
        <v>0.53436619718309863</v>
      </c>
      <c r="AA54" s="81">
        <f>SUM($C9:AA9)/(SUM($C9:AA9)+SUM($C26:AA26))</f>
        <v>0.53297782767330903</v>
      </c>
      <c r="AB54" s="82">
        <f>SUM($C9:AB9)/(SUM($C9:AB9)+SUM($C26:AB26))</f>
        <v>0.53227839238201935</v>
      </c>
      <c r="AC54" s="82">
        <f>SUM($C9:AC9)/(SUM($C9:AC9)+SUM($C26:AC26))</f>
        <v>0.5318315377081293</v>
      </c>
      <c r="AD54" s="80">
        <f>SUM($C9:AD9)/(SUM($C9:AD9)+SUM($C26:AD26))</f>
        <v>0.53113655403518567</v>
      </c>
      <c r="AE54" s="81">
        <f>SUM($C9:AE9)/(SUM($C9:AE9)+SUM($C26:AE26))</f>
        <v>0.53074027603513174</v>
      </c>
      <c r="AF54" s="82">
        <f>SUM($C9:AF9)/(SUM($C9:AF9)+SUM($C26:AF26))</f>
        <v>0.53066629495400053</v>
      </c>
      <c r="AG54" s="82">
        <f>SUM($C9:AG9)/(SUM($C9:AG9)+SUM($C26:AG26))</f>
        <v>0.52876901798063625</v>
      </c>
      <c r="AH54" s="80">
        <f>SUM($C9:AH9)/(SUM($C9:AH9)+SUM($C26:AH26))</f>
        <v>0.52864835013116107</v>
      </c>
      <c r="AI54" s="81">
        <f>SUM($C9:AI9)/(SUM($C9:AI9)+SUM($C26:AI26))</f>
        <v>0.52811466372657112</v>
      </c>
      <c r="AJ54" s="82">
        <f>SUM($C9:AJ9)/(SUM($C9:AJ9)+SUM($C26:AJ26))</f>
        <v>0.528236914600551</v>
      </c>
      <c r="AK54" s="82">
        <f>SUM($C9:AK9)/(SUM($C9:AK9)+SUM($C26:AK26))</f>
        <v>0.52822136563876654</v>
      </c>
      <c r="AL54" s="80">
        <f>SUM($C9:AL9)/(SUM($C9:AL9)+SUM($C26:AL26))</f>
        <v>0.52820583379196473</v>
      </c>
      <c r="AM54" s="81">
        <f>SUM($C9:AM9)/(SUM($C9:AM9)+SUM($C26:AM26))</f>
        <v>0.52818256805059116</v>
      </c>
      <c r="AN54" s="82">
        <f>SUM($C9:AN9)/(SUM($C9:AN9)+SUM($C26:AN26))</f>
        <v>0.52781975546091497</v>
      </c>
      <c r="AO54" s="82">
        <f>SUM($C9:AO9)/(SUM($C9:AO9)+SUM($C26:AO26))</f>
        <v>0.52787695687997804</v>
      </c>
      <c r="AP54" s="80">
        <f>SUM($C9:AP9)/(SUM($C9:AP9)+SUM($C26:AP26))</f>
        <v>0.5270362765229295</v>
      </c>
      <c r="AQ54" s="83"/>
      <c r="AR54" s="82"/>
      <c r="AS54" s="82"/>
      <c r="AT54" s="80"/>
    </row>
    <row r="55" spans="2:46" x14ac:dyDescent="0.2">
      <c r="B55" s="56">
        <v>2007</v>
      </c>
      <c r="C55" s="78">
        <f>SUM($C10:C10)/(SUM($C10:C10)+SUM($C27:C27))</f>
        <v>0.80745341614906829</v>
      </c>
      <c r="D55" s="79">
        <f>SUM($C10:D10)/(SUM($C10:D10)+SUM($C27:D27))</f>
        <v>0.84444444444444444</v>
      </c>
      <c r="E55" s="79">
        <f>SUM($C10:E10)/(SUM($C10:E10)+SUM($C27:E27))</f>
        <v>0.80613668061366806</v>
      </c>
      <c r="F55" s="80">
        <f>SUM($C10:F10)/(SUM($C10:F10)+SUM($C27:F27))</f>
        <v>0.75867908552074514</v>
      </c>
      <c r="G55" s="81">
        <f>SUM($C10:G10)/(SUM($C10:G10)+SUM($C27:G27))</f>
        <v>0.73823884197828704</v>
      </c>
      <c r="H55" s="82">
        <f>SUM($C10:H10)/(SUM($C10:H10)+SUM($C27:H27))</f>
        <v>0.71830985915492962</v>
      </c>
      <c r="I55" s="82">
        <f>SUM($C10:I10)/(SUM($C10:I10)+SUM($C27:I27))</f>
        <v>0.68545892059126845</v>
      </c>
      <c r="J55" s="80">
        <f>SUM($C10:J10)/(SUM($C10:J10)+SUM($C27:J27))</f>
        <v>0.65837660562995359</v>
      </c>
      <c r="K55" s="81">
        <f>SUM($C10:K10)/(SUM($C10:K10)+SUM($C27:K27))</f>
        <v>0.64368633025349442</v>
      </c>
      <c r="L55" s="82">
        <f>SUM($C10:L10)/(SUM($C10:L10)+SUM($C27:L27))</f>
        <v>0.62227912932138285</v>
      </c>
      <c r="M55" s="82">
        <f>SUM($C10:M10)/(SUM($C10:M10)+SUM($C27:M27))</f>
        <v>0.6095128500191791</v>
      </c>
      <c r="N55" s="80">
        <f>SUM($C10:N10)/(SUM($C10:N10)+SUM($C27:N27))</f>
        <v>0.59252731758900246</v>
      </c>
      <c r="O55" s="81">
        <f>SUM($C10:O10)/(SUM($C10:O10)+SUM($C27:O27))</f>
        <v>0.58229114557278638</v>
      </c>
      <c r="P55" s="82">
        <f>SUM($C10:P10)/(SUM($C10:P10)+SUM($C27:P27))</f>
        <v>0.57594936708860756</v>
      </c>
      <c r="Q55" s="82">
        <f>SUM($C10:Q10)/(SUM($C10:Q10)+SUM($C27:Q27))</f>
        <v>0.56926836719107987</v>
      </c>
      <c r="R55" s="80">
        <f>SUM($C10:R10)/(SUM($C10:R10)+SUM($C27:R27))</f>
        <v>0.56619593998234774</v>
      </c>
      <c r="S55" s="81">
        <f>SUM($C10:S10)/(SUM($C10:S10)+SUM($C27:S27))</f>
        <v>0.56009683850754766</v>
      </c>
      <c r="T55" s="82">
        <f>SUM($C10:T10)/(SUM($C10:T10)+SUM($C27:T27))</f>
        <v>0.55398403584932088</v>
      </c>
      <c r="U55" s="82">
        <f>SUM($C10:U10)/(SUM($C10:U10)+SUM($C27:U27))</f>
        <v>0.55054625916194166</v>
      </c>
      <c r="V55" s="80">
        <f>SUM($C10:V10)/(SUM($C10:V10)+SUM($C27:V27))</f>
        <v>0.55347448425624324</v>
      </c>
      <c r="W55" s="81">
        <f>SUM($C10:W10)/(SUM($C10:W10)+SUM($C27:W27))</f>
        <v>0.55012126111560222</v>
      </c>
      <c r="X55" s="82">
        <f>SUM($C10:X10)/(SUM($C10:X10)+SUM($C27:X27))</f>
        <v>0.54838276741377001</v>
      </c>
      <c r="Y55" s="82">
        <f>SUM($C10:Y10)/(SUM($C10:Y10)+SUM($C27:Y27))</f>
        <v>0.54628021904634705</v>
      </c>
      <c r="Z55" s="80">
        <f>SUM($C10:Z10)/(SUM($C10:Z10)+SUM($C27:Z27))</f>
        <v>0.54510582010582009</v>
      </c>
      <c r="AA55" s="81">
        <f>SUM($C10:AA10)/(SUM($C10:AA10)+SUM($C27:AA27))</f>
        <v>0.54441071664247065</v>
      </c>
      <c r="AB55" s="82">
        <f>SUM($C10:AB10)/(SUM($C10:AB10)+SUM($C27:AB27))</f>
        <v>0.54442393883469553</v>
      </c>
      <c r="AC55" s="82">
        <f>SUM($C10:AC10)/(SUM($C10:AC10)+SUM($C27:AC27))</f>
        <v>0.54225075330800476</v>
      </c>
      <c r="AD55" s="80">
        <f>SUM($C10:AD10)/(SUM($C10:AD10)+SUM($C27:AD27))</f>
        <v>0.54450942170240413</v>
      </c>
      <c r="AE55" s="81">
        <f>SUM($C10:AE10)/(SUM($C10:AE10)+SUM($C27:AE27))</f>
        <v>0.54386192577212567</v>
      </c>
      <c r="AF55" s="82">
        <f>SUM($C10:AF10)/(SUM($C10:AF10)+SUM($C27:AF27))</f>
        <v>0.54399377996630816</v>
      </c>
      <c r="AG55" s="82">
        <f>SUM($C10:AG10)/(SUM($C10:AG10)+SUM($C27:AG27))</f>
        <v>0.54384147131200622</v>
      </c>
      <c r="AH55" s="80">
        <f>SUM($C10:AH10)/(SUM($C10:AH10)+SUM($C27:AH27))</f>
        <v>0.54405485832578604</v>
      </c>
      <c r="AI55" s="81">
        <f>SUM($C10:AI10)/(SUM($C10:AI10)+SUM($C27:AI27))</f>
        <v>0.54433974441719379</v>
      </c>
      <c r="AJ55" s="82">
        <f>SUM($C10:AJ10)/(SUM($C10:AJ10)+SUM($C27:AJ27))</f>
        <v>0.5435118434603502</v>
      </c>
      <c r="AK55" s="82">
        <f>SUM($C10:AK10)/(SUM($C10:AK10)+SUM($C27:AK27))</f>
        <v>0.54300038565368303</v>
      </c>
      <c r="AL55" s="80">
        <f>SUM($C10:AL10)/(SUM($C10:AL10)+SUM($C27:AL27))</f>
        <v>0.54242501922583952</v>
      </c>
      <c r="AM55" s="81"/>
      <c r="AN55" s="82"/>
      <c r="AO55" s="82"/>
      <c r="AP55" s="80"/>
      <c r="AQ55" s="83"/>
      <c r="AR55" s="82"/>
      <c r="AS55" s="82"/>
      <c r="AT55" s="80"/>
    </row>
    <row r="56" spans="2:46" x14ac:dyDescent="0.2">
      <c r="B56" s="56">
        <v>2008</v>
      </c>
      <c r="C56" s="78">
        <f>SUM($C11:C11)/(SUM($C11:C11)+SUM($C28:C28))</f>
        <v>0.90797546012269936</v>
      </c>
      <c r="D56" s="79">
        <f>SUM($C11:D11)/(SUM($C11:D11)+SUM($C28:D28))</f>
        <v>0.87361419068736146</v>
      </c>
      <c r="E56" s="79">
        <f>SUM($C11:E11)/(SUM($C11:E11)+SUM($C28:E28))</f>
        <v>0.81857923497267759</v>
      </c>
      <c r="F56" s="80">
        <f>SUM($C11:F11)/(SUM($C11:F11)+SUM($C28:F28))</f>
        <v>0.77723970944309928</v>
      </c>
      <c r="G56" s="81">
        <f>SUM($C11:G11)/(SUM($C11:G11)+SUM($C28:G28))</f>
        <v>0.76142131979695427</v>
      </c>
      <c r="H56" s="82">
        <f>SUM($C11:H11)/(SUM($C11:H11)+SUM($C28:H28))</f>
        <v>0.72671532846715325</v>
      </c>
      <c r="I56" s="82">
        <f>SUM($C11:I11)/(SUM($C11:I11)+SUM($C28:I28))</f>
        <v>0.6920745920745921</v>
      </c>
      <c r="J56" s="80">
        <f>SUM($C11:J11)/(SUM($C11:J11)+SUM($C28:J28))</f>
        <v>0.66824196597353502</v>
      </c>
      <c r="K56" s="81">
        <f>SUM($C11:K11)/(SUM($C11:K11)+SUM($C28:K28))</f>
        <v>0.64438146048682898</v>
      </c>
      <c r="L56" s="82">
        <f>SUM($C11:L11)/(SUM($C11:L11)+SUM($C28:L28))</f>
        <v>0.62607662607662606</v>
      </c>
      <c r="M56" s="82">
        <f>SUM($C11:M11)/(SUM($C11:M11)+SUM($C28:M28))</f>
        <v>0.60876667574190035</v>
      </c>
      <c r="N56" s="80">
        <f>SUM($C11:N11)/(SUM($C11:N11)+SUM($C28:N28))</f>
        <v>0.59800498753117204</v>
      </c>
      <c r="O56" s="81">
        <f>SUM($C11:O11)/(SUM($C11:O11)+SUM($C28:O28))</f>
        <v>0.58551166334544602</v>
      </c>
      <c r="P56" s="82">
        <f>SUM($C11:P11)/(SUM($C11:P11)+SUM($C28:P28))</f>
        <v>0.57600990210419711</v>
      </c>
      <c r="Q56" s="82">
        <f>SUM($C11:Q11)/(SUM($C11:Q11)+SUM($C28:Q28))</f>
        <v>0.56743528388079179</v>
      </c>
      <c r="R56" s="80">
        <f>SUM($C11:R11)/(SUM($C11:R11)+SUM($C28:R28))</f>
        <v>0.56356736242884253</v>
      </c>
      <c r="S56" s="81">
        <f>SUM($C11:S11)/(SUM($C11:S11)+SUM($C28:S28))</f>
        <v>0.55971775448791117</v>
      </c>
      <c r="T56" s="82">
        <f>SUM($C11:T11)/(SUM($C11:T11)+SUM($C28:T28))</f>
        <v>0.5569788891166223</v>
      </c>
      <c r="U56" s="82">
        <f>SUM($C11:U11)/(SUM($C11:U11)+SUM($C28:U28))</f>
        <v>0.55333197887037788</v>
      </c>
      <c r="V56" s="80">
        <f>SUM($C11:V11)/(SUM($C11:V11)+SUM($C28:V28))</f>
        <v>0.55074207781789009</v>
      </c>
      <c r="W56" s="81">
        <f>SUM($C11:W11)/(SUM($C11:W11)+SUM($C28:W28))</f>
        <v>0.54933652599022254</v>
      </c>
      <c r="X56" s="82">
        <f>SUM($C11:X11)/(SUM($C11:X11)+SUM($C28:X28))</f>
        <v>0.54793840039741681</v>
      </c>
      <c r="Y56" s="82">
        <f>SUM($C11:Y11)/(SUM($C11:Y11)+SUM($C28:Y28))</f>
        <v>0.54598381685415431</v>
      </c>
      <c r="Z56" s="80">
        <f>SUM($C11:Z11)/(SUM($C11:Z11)+SUM($C28:Z28))</f>
        <v>0.54724909606176098</v>
      </c>
      <c r="AA56" s="81">
        <f>SUM($C11:AA11)/(SUM($C11:AA11)+SUM($C28:AA28))</f>
        <v>0.54665106756361515</v>
      </c>
      <c r="AB56" s="82">
        <f>SUM($C11:AB11)/(SUM($C11:AB11)+SUM($C28:AB28))</f>
        <v>0.54575512982592633</v>
      </c>
      <c r="AC56" s="82">
        <f>SUM($C11:AC11)/(SUM($C11:AC11)+SUM($C28:AC28))</f>
        <v>0.54511059371362047</v>
      </c>
      <c r="AD56" s="80">
        <f>SUM($C11:AD11)/(SUM($C11:AD11)+SUM($C28:AD28))</f>
        <v>0.54458321231484175</v>
      </c>
      <c r="AE56" s="81">
        <f>SUM($C11:AE11)/(SUM($C11:AE11)+SUM($C28:AE28))</f>
        <v>0.5442695761320846</v>
      </c>
      <c r="AF56" s="82">
        <f>SUM($C11:AF11)/(SUM($C11:AF11)+SUM($C28:AF28))</f>
        <v>0.54452975047984642</v>
      </c>
      <c r="AG56" s="82">
        <f>SUM($C11:AG11)/(SUM($C11:AG11)+SUM($C28:AG28))</f>
        <v>0.54431350004790646</v>
      </c>
      <c r="AH56" s="80">
        <f>SUM($C11:AH11)/(SUM($C11:AH11)+SUM($C28:AH28))</f>
        <v>0.54509132420091322</v>
      </c>
      <c r="AI56" s="81"/>
      <c r="AJ56" s="82"/>
      <c r="AK56" s="82"/>
      <c r="AL56" s="80"/>
      <c r="AM56" s="81"/>
      <c r="AN56" s="82"/>
      <c r="AO56" s="82"/>
      <c r="AP56" s="80"/>
      <c r="AQ56" s="83"/>
      <c r="AR56" s="82"/>
      <c r="AS56" s="82"/>
      <c r="AT56" s="80"/>
    </row>
    <row r="57" spans="2:46" x14ac:dyDescent="0.2">
      <c r="B57" s="56">
        <v>2009</v>
      </c>
      <c r="C57" s="78">
        <f>SUM($C12:C12)/(SUM($C12:C12)+SUM($C29:C29))</f>
        <v>0.8539325842696629</v>
      </c>
      <c r="D57" s="79">
        <f>SUM($C12:D12)/(SUM($C12:D12)+SUM($C29:D29))</f>
        <v>0.83970588235294119</v>
      </c>
      <c r="E57" s="79">
        <f>SUM($C12:E12)/(SUM($C12:E12)+SUM($C29:E29))</f>
        <v>0.80706921944035348</v>
      </c>
      <c r="F57" s="80">
        <f>SUM($C12:F12)/(SUM($C12:F12)+SUM($C29:F29))</f>
        <v>0.76806083650190116</v>
      </c>
      <c r="G57" s="81">
        <f>SUM($C12:G12)/(SUM($C12:G12)+SUM($C29:G29))</f>
        <v>0.73527662105889346</v>
      </c>
      <c r="H57" s="82">
        <f>SUM($C12:H12)/(SUM($C12:H12)+SUM($C29:H29))</f>
        <v>0.69828693790149898</v>
      </c>
      <c r="I57" s="82">
        <f>SUM($C12:I12)/(SUM($C12:I12)+SUM($C29:I29))</f>
        <v>0.66970897193042878</v>
      </c>
      <c r="J57" s="80">
        <f>SUM($C12:J12)/(SUM($C12:J12)+SUM($C29:J29))</f>
        <v>0.64722863741339487</v>
      </c>
      <c r="K57" s="81">
        <f>SUM($C12:K12)/(SUM($C12:K12)+SUM($C29:K29))</f>
        <v>0.62345601996257016</v>
      </c>
      <c r="L57" s="82">
        <f>SUM($C12:L12)/(SUM($C12:L12)+SUM($C29:L29))</f>
        <v>0.60463148393647925</v>
      </c>
      <c r="M57" s="82">
        <f>SUM($C12:M12)/(SUM($C12:M12)+SUM($C29:M29))</f>
        <v>0.59083946748824956</v>
      </c>
      <c r="N57" s="80">
        <f>SUM($C12:N12)/(SUM($C12:N12)+SUM($C29:N29))</f>
        <v>0.58141004077681047</v>
      </c>
      <c r="O57" s="81">
        <f>SUM($C12:O12)/(SUM($C12:O12)+SUM($C29:O29))</f>
        <v>0.5705366037321451</v>
      </c>
      <c r="P57" s="82">
        <f>SUM($C12:P12)/(SUM($C12:P12)+SUM($C29:P29))</f>
        <v>0.56341483730756703</v>
      </c>
      <c r="Q57" s="82">
        <f>SUM($C12:Q12)/(SUM($C12:Q12)+SUM($C29:Q29))</f>
        <v>0.55716000382907582</v>
      </c>
      <c r="R57" s="80">
        <f>SUM($C12:R12)/(SUM($C12:R12)+SUM($C29:R29))</f>
        <v>0.55290862707053279</v>
      </c>
      <c r="S57" s="81">
        <f>SUM($C12:S12)/(SUM($C12:S12)+SUM($C29:S29))</f>
        <v>0.54877988382541265</v>
      </c>
      <c r="T57" s="82">
        <f>SUM($C12:T12)/(SUM($C12:T12)+SUM($C29:T29))</f>
        <v>0.54553735976511308</v>
      </c>
      <c r="U57" s="82">
        <f>SUM($C12:U12)/(SUM($C12:U12)+SUM($C29:U29))</f>
        <v>0.54292745485425109</v>
      </c>
      <c r="V57" s="80">
        <f>SUM($C12:V12)/(SUM($C12:V12)+SUM($C29:V29))</f>
        <v>0.5408155568812183</v>
      </c>
      <c r="W57" s="81">
        <f>SUM($C12:W12)/(SUM($C12:W12)+SUM($C29:W29))</f>
        <v>0.53792267735940247</v>
      </c>
      <c r="X57" s="82">
        <f>SUM($C12:X12)/(SUM($C12:X12)+SUM($C29:X29))</f>
        <v>0.53670063306137639</v>
      </c>
      <c r="Y57" s="82">
        <f>SUM($C12:Y12)/(SUM($C12:Y12)+SUM($C29:Y29))</f>
        <v>0.53541673682438107</v>
      </c>
      <c r="Z57" s="80">
        <f>SUM($C12:Z12)/(SUM($C12:Z12)+SUM($C29:Z29))</f>
        <v>0.53416374166963076</v>
      </c>
      <c r="AA57" s="81">
        <f>SUM($C12:AA12)/(SUM($C12:AA12)+SUM($C29:AA29))</f>
        <v>0.5340242302338436</v>
      </c>
      <c r="AB57" s="82">
        <f>SUM($C12:AB12)/(SUM($C12:AB12)+SUM($C29:AB29))</f>
        <v>0.5351114045221983</v>
      </c>
      <c r="AC57" s="82">
        <f>SUM($C12:AC12)/(SUM($C12:AC12)+SUM($C29:AC29))</f>
        <v>0.5351196071599954</v>
      </c>
      <c r="AD57" s="80">
        <f>SUM($C12:AD12)/(SUM($C12:AD12)+SUM($C29:AD29))</f>
        <v>0.53622141997593253</v>
      </c>
      <c r="AE57" s="81"/>
      <c r="AF57" s="82"/>
      <c r="AG57" s="82"/>
      <c r="AH57" s="80"/>
      <c r="AI57" s="81"/>
      <c r="AJ57" s="82"/>
      <c r="AK57" s="82"/>
      <c r="AL57" s="80"/>
      <c r="AM57" s="81"/>
      <c r="AN57" s="82"/>
      <c r="AO57" s="82"/>
      <c r="AP57" s="80"/>
      <c r="AQ57" s="83"/>
      <c r="AR57" s="82"/>
      <c r="AS57" s="82"/>
      <c r="AT57" s="80"/>
    </row>
    <row r="58" spans="2:46" x14ac:dyDescent="0.2">
      <c r="B58" s="56">
        <v>2010</v>
      </c>
      <c r="C58" s="78">
        <f>SUM($C13:C13)/(SUM($C13:C13)+SUM($C30:C30))</f>
        <v>0.95543175487465182</v>
      </c>
      <c r="D58" s="79">
        <f>SUM($C13:D13)/(SUM($C13:D13)+SUM($C30:D30))</f>
        <v>0.91082045184304394</v>
      </c>
      <c r="E58" s="79">
        <f>SUM($C13:E13)/(SUM($C13:E13)+SUM($C30:E30))</f>
        <v>0.82760814249363868</v>
      </c>
      <c r="F58" s="80">
        <f>SUM($C13:F13)/(SUM($C13:F13)+SUM($C30:F30))</f>
        <v>0.76332949750671275</v>
      </c>
      <c r="G58" s="81">
        <f>SUM($C13:G13)/(SUM($C13:G13)+SUM($C30:G30))</f>
        <v>0.74331020812685833</v>
      </c>
      <c r="H58" s="82">
        <f>SUM($C13:H13)/(SUM($C13:H13)+SUM($C30:H30))</f>
        <v>0.69143932267168395</v>
      </c>
      <c r="I58" s="82">
        <f>SUM($C13:I13)/(SUM($C13:I13)+SUM($C30:I30))</f>
        <v>0.65890285013790995</v>
      </c>
      <c r="J58" s="80">
        <f>SUM($C13:J13)/(SUM($C13:J13)+SUM($C30:J30))</f>
        <v>0.63611904238963324</v>
      </c>
      <c r="K58" s="81">
        <f>SUM($C13:K13)/(SUM($C13:K13)+SUM($C30:K30))</f>
        <v>0.61405293671172267</v>
      </c>
      <c r="L58" s="82">
        <f>SUM($C13:L13)/(SUM($C13:L13)+SUM($C30:L30))</f>
        <v>0.59800843931142234</v>
      </c>
      <c r="M58" s="82">
        <f>SUM($C13:M13)/(SUM($C13:M13)+SUM($C30:M30))</f>
        <v>0.58372762104746445</v>
      </c>
      <c r="N58" s="80">
        <f>SUM($C13:N13)/(SUM($C13:N13)+SUM($C30:N30))</f>
        <v>0.57615354245469241</v>
      </c>
      <c r="O58" s="81">
        <f>SUM($C13:O13)/(SUM($C13:O13)+SUM($C30:O30))</f>
        <v>0.56605360342242861</v>
      </c>
      <c r="P58" s="82">
        <f>SUM($C13:P13)/(SUM($C13:P13)+SUM($C30:P30))</f>
        <v>0.55939837172370754</v>
      </c>
      <c r="Q58" s="82">
        <f>SUM($C13:Q13)/(SUM($C13:Q13)+SUM($C30:Q30))</f>
        <v>0.55543400658667463</v>
      </c>
      <c r="R58" s="80">
        <f>SUM($C13:R13)/(SUM($C13:R13)+SUM($C30:R30))</f>
        <v>0.54951438889262716</v>
      </c>
      <c r="S58" s="81">
        <f>SUM($C13:S13)/(SUM($C13:S13)+SUM($C30:S30))</f>
        <v>0.54584320550763887</v>
      </c>
      <c r="T58" s="82">
        <f>SUM($C13:T13)/(SUM($C13:T13)+SUM($C30:T30))</f>
        <v>0.54211646048380735</v>
      </c>
      <c r="U58" s="82">
        <f>SUM($C13:U13)/(SUM($C13:U13)+SUM($C30:U30))</f>
        <v>0.54031869695964385</v>
      </c>
      <c r="V58" s="80">
        <f>SUM($C13:V13)/(SUM($C13:V13)+SUM($C30:V30))</f>
        <v>0.53724361281036337</v>
      </c>
      <c r="W58" s="81">
        <f>SUM($C13:W13)/(SUM($C13:W13)+SUM($C30:W30))</f>
        <v>0.53885892352447895</v>
      </c>
      <c r="X58" s="82">
        <f>SUM($C13:X13)/(SUM($C13:X13)+SUM($C30:X30))</f>
        <v>0.54006098120595936</v>
      </c>
      <c r="Y58" s="82">
        <f>SUM($C13:Y13)/(SUM($C13:Y13)+SUM($C30:Y30))</f>
        <v>0.53922530155809223</v>
      </c>
      <c r="Z58" s="80"/>
      <c r="AA58" s="81"/>
      <c r="AB58" s="82"/>
      <c r="AC58" s="82"/>
      <c r="AD58" s="80"/>
      <c r="AE58" s="81"/>
      <c r="AF58" s="82"/>
      <c r="AG58" s="82"/>
      <c r="AH58" s="80"/>
      <c r="AI58" s="81"/>
      <c r="AJ58" s="82"/>
      <c r="AK58" s="82"/>
      <c r="AL58" s="80"/>
      <c r="AM58" s="81"/>
      <c r="AN58" s="82"/>
      <c r="AO58" s="82"/>
      <c r="AP58" s="80"/>
      <c r="AQ58" s="83"/>
      <c r="AR58" s="82"/>
      <c r="AS58" s="82"/>
      <c r="AT58" s="80"/>
    </row>
    <row r="59" spans="2:46" x14ac:dyDescent="0.2">
      <c r="B59" s="56">
        <v>2011</v>
      </c>
      <c r="C59" s="78">
        <f>SUM($C14:C14)/(SUM($C14:C14)+SUM($C31:C31))</f>
        <v>0.96422182468694095</v>
      </c>
      <c r="D59" s="79">
        <f>SUM($C14:D14)/(SUM($C14:D14)+SUM($C31:D31))</f>
        <v>0.91983471074380163</v>
      </c>
      <c r="E59" s="79">
        <f>SUM($C14:E14)/(SUM($C14:E14)+SUM($C31:E31))</f>
        <v>0.85850468505986455</v>
      </c>
      <c r="F59" s="80">
        <f>SUM($C14:F14)/(SUM($C14:F14)+SUM($C31:F31))</f>
        <v>0.79913953096001356</v>
      </c>
      <c r="G59" s="81">
        <f>SUM($C14:G14)/(SUM($C14:G14)+SUM($C31:G31))</f>
        <v>0.74613993092988828</v>
      </c>
      <c r="H59" s="82">
        <f>SUM($C14:H14)/(SUM($C14:H14)+SUM($C31:H31))</f>
        <v>0.70738870265609799</v>
      </c>
      <c r="I59" s="82">
        <f>SUM($C14:I14)/(SUM($C14:I14)+SUM($C31:I31))</f>
        <v>0.67120153432921981</v>
      </c>
      <c r="J59" s="80">
        <f>SUM($C14:J14)/(SUM($C14:J14)+SUM($C31:J31))</f>
        <v>0.65144855528144296</v>
      </c>
      <c r="K59" s="81">
        <f>SUM($C14:K14)/(SUM($C14:K14)+SUM($C31:K31))</f>
        <v>0.62518292777881979</v>
      </c>
      <c r="L59" s="82">
        <f>SUM($C14:L14)/(SUM($C14:L14)+SUM($C31:L31))</f>
        <v>0.60695567861708999</v>
      </c>
      <c r="M59" s="82">
        <f>SUM($C14:M14)/(SUM($C14:M14)+SUM($C31:M31))</f>
        <v>0.59493234293993302</v>
      </c>
      <c r="N59" s="80">
        <f>SUM($C14:N14)/(SUM($C14:N14)+SUM($C31:N31))</f>
        <v>0.5834067294839308</v>
      </c>
      <c r="O59" s="81">
        <f>SUM($C14:O14)/(SUM($C14:O14)+SUM($C31:O31))</f>
        <v>0.57383147647726007</v>
      </c>
      <c r="P59" s="82">
        <f>SUM($C14:P14)/(SUM($C14:P14)+SUM($C31:P31))</f>
        <v>0.56687212505053097</v>
      </c>
      <c r="Q59" s="82">
        <f>SUM($C14:Q14)/(SUM($C14:Q14)+SUM($C31:Q31))</f>
        <v>0.56163660781243485</v>
      </c>
      <c r="R59" s="80">
        <f>SUM($C14:R14)/(SUM($C14:R14)+SUM($C31:R31))</f>
        <v>0.55648610766214679</v>
      </c>
      <c r="S59" s="81">
        <f>SUM($C14:S14)/(SUM($C14:S14)+SUM($C31:S31))</f>
        <v>0.56330727530574121</v>
      </c>
      <c r="T59" s="82">
        <f>SUM($C14:T14)/(SUM($C14:T14)+SUM($C31:T31))</f>
        <v>0.56247724238250585</v>
      </c>
      <c r="U59" s="82">
        <f>SUM($C14:U14)/(SUM($C14:U14)+SUM($C31:U31))</f>
        <v>0.55898024769440702</v>
      </c>
      <c r="V59" s="80">
        <f>SUM($C14:V14)/(SUM($C14:V14)+SUM($C31:V31))</f>
        <v>0.5609987066144454</v>
      </c>
      <c r="W59" s="81"/>
      <c r="X59" s="82"/>
      <c r="Y59" s="82"/>
      <c r="Z59" s="80"/>
      <c r="AA59" s="81"/>
      <c r="AB59" s="82"/>
      <c r="AC59" s="82"/>
      <c r="AD59" s="80"/>
      <c r="AE59" s="81"/>
      <c r="AF59" s="82"/>
      <c r="AG59" s="82"/>
      <c r="AH59" s="80"/>
      <c r="AI59" s="81"/>
      <c r="AJ59" s="82"/>
      <c r="AK59" s="82"/>
      <c r="AL59" s="80"/>
      <c r="AM59" s="81"/>
      <c r="AN59" s="82"/>
      <c r="AO59" s="82"/>
      <c r="AP59" s="80"/>
      <c r="AQ59" s="83"/>
      <c r="AR59" s="82"/>
      <c r="AS59" s="82"/>
      <c r="AT59" s="80"/>
    </row>
    <row r="60" spans="2:46" x14ac:dyDescent="0.2">
      <c r="B60" s="56">
        <v>2012</v>
      </c>
      <c r="C60" s="78">
        <f>SUM($C15:C15)/(SUM($C15:C15)+SUM($C32:C32))</f>
        <v>0.98862019914651489</v>
      </c>
      <c r="D60" s="79">
        <f>SUM($C15:D15)/(SUM($C15:D15)+SUM($C32:D32))</f>
        <v>0.94205281002774066</v>
      </c>
      <c r="E60" s="79">
        <f>SUM($C15:E15)/(SUM($C15:E15)+SUM($C32:E32))</f>
        <v>0.89592733665397006</v>
      </c>
      <c r="F60" s="80">
        <f>SUM($C15:F15)/(SUM($C15:F15)+SUM($C32:F32))</f>
        <v>0.84589733584022142</v>
      </c>
      <c r="G60" s="81">
        <f>SUM($C15:G15)/(SUM($C15:G15)+SUM($C32:G32))</f>
        <v>0.79001928858150727</v>
      </c>
      <c r="H60" s="82">
        <f>SUM($C15:H15)/(SUM($C15:H15)+SUM($C32:H32))</f>
        <v>0.75023650412022902</v>
      </c>
      <c r="I60" s="82">
        <f>SUM($C15:I15)/(SUM($C15:I15)+SUM($C32:I32))</f>
        <v>0.71763104048472859</v>
      </c>
      <c r="J60" s="80">
        <f>SUM($C15:J15)/(SUM($C15:J15)+SUM($C32:J32))</f>
        <v>0.69119064562875099</v>
      </c>
      <c r="K60" s="81">
        <f>SUM($C15:K15)/(SUM($C15:K15)+SUM($C32:K32))</f>
        <v>0.67345265411808575</v>
      </c>
      <c r="L60" s="82">
        <f>SUM($C15:L15)/(SUM($C15:L15)+SUM($C32:L32))</f>
        <v>0.65978253579067392</v>
      </c>
      <c r="M60" s="82">
        <f>SUM($C15:M15)/(SUM($C15:M15)+SUM($C32:M32))</f>
        <v>0.64905738472689611</v>
      </c>
      <c r="N60" s="80">
        <f>SUM($C15:N15)/(SUM($C15:N15)+SUM($C32:N32))</f>
        <v>0.64216195197471682</v>
      </c>
      <c r="O60" s="81">
        <f>SUM($C15:O15)/(SUM($C15:O15)+SUM($C32:O32))</f>
        <v>0.63798475922104181</v>
      </c>
      <c r="P60" s="82">
        <f>SUM($C15:P15)/(SUM($C15:P15)+SUM($C32:P32))</f>
        <v>0.63700182042877618</v>
      </c>
      <c r="Q60" s="82">
        <f>SUM($C15:Q15)/(SUM($C15:Q15)+SUM($C32:Q32))</f>
        <v>0.63183760411809564</v>
      </c>
      <c r="R60" s="80">
        <f>SUM($C15:R15)/(SUM($C15:R15)+SUM($C32:R32))</f>
        <v>0.63770798667747153</v>
      </c>
      <c r="S60" s="81"/>
      <c r="T60" s="82"/>
      <c r="U60" s="82"/>
      <c r="V60" s="80"/>
      <c r="W60" s="81"/>
      <c r="X60" s="82"/>
      <c r="Y60" s="82"/>
      <c r="Z60" s="80"/>
      <c r="AA60" s="81"/>
      <c r="AB60" s="82"/>
      <c r="AC60" s="82"/>
      <c r="AD60" s="80"/>
      <c r="AE60" s="81"/>
      <c r="AF60" s="82"/>
      <c r="AG60" s="82"/>
      <c r="AH60" s="80"/>
      <c r="AI60" s="81"/>
      <c r="AJ60" s="82"/>
      <c r="AK60" s="82"/>
      <c r="AL60" s="80"/>
      <c r="AM60" s="81"/>
      <c r="AN60" s="82"/>
      <c r="AO60" s="82"/>
      <c r="AP60" s="80"/>
      <c r="AQ60" s="83"/>
      <c r="AR60" s="82"/>
      <c r="AS60" s="82"/>
      <c r="AT60" s="80"/>
    </row>
    <row r="61" spans="2:46" x14ac:dyDescent="0.2">
      <c r="B61" s="56">
        <v>2013</v>
      </c>
      <c r="C61" s="78">
        <f>SUM($C16:C16)/(SUM($C16:C16)+SUM($C33:C33))</f>
        <v>0.98095238095238091</v>
      </c>
      <c r="D61" s="79">
        <f>SUM($C16:D16)/(SUM($C16:D16)+SUM($C33:D33))</f>
        <v>0.97145138750249549</v>
      </c>
      <c r="E61" s="79">
        <f>SUM($C16:E16)/(SUM($C16:E16)+SUM($C33:E33))</f>
        <v>0.94637001275277832</v>
      </c>
      <c r="F61" s="80">
        <f>SUM($C16:F16)/(SUM($C16:F16)+SUM($C33:F33))</f>
        <v>0.92736764578459407</v>
      </c>
      <c r="G61" s="81">
        <f>SUM($C16:G16)/(SUM($C16:G16)+SUM($C33:G33))</f>
        <v>0.89952913303724036</v>
      </c>
      <c r="H61" s="82">
        <f>SUM($C16:H16)/(SUM($C16:H16)+SUM($C33:H33))</f>
        <v>0.86501837265876191</v>
      </c>
      <c r="I61" s="82">
        <f>SUM($C16:I16)/(SUM($C16:I16)+SUM($C33:I33))</f>
        <v>0.8433948232880849</v>
      </c>
      <c r="J61" s="80">
        <f>SUM($C16:J16)/(SUM($C16:J16)+SUM($C33:J33))</f>
        <v>0.83291711394105483</v>
      </c>
      <c r="K61" s="81">
        <f>SUM($C16:K16)/(SUM($C16:K16)+SUM($C33:K33))</f>
        <v>0.82460458525974911</v>
      </c>
      <c r="L61" s="82">
        <f>SUM($C16:L16)/(SUM($C16:L16)+SUM($C33:L33))</f>
        <v>0.81897513557509205</v>
      </c>
      <c r="M61" s="82">
        <f>SUM($C16:M16)/(SUM($C16:M16)+SUM($C33:M33))</f>
        <v>0.81101028390687335</v>
      </c>
      <c r="N61" s="80">
        <f>SUM($C16:N16)/(SUM($C16:N16)+SUM($C33:N33))</f>
        <v>0.81563747117291752</v>
      </c>
      <c r="O61" s="81"/>
      <c r="P61" s="82"/>
      <c r="Q61" s="82"/>
      <c r="R61" s="80"/>
      <c r="S61" s="81"/>
      <c r="T61" s="82"/>
      <c r="U61" s="82"/>
      <c r="V61" s="80"/>
      <c r="W61" s="81"/>
      <c r="X61" s="82"/>
      <c r="Y61" s="82"/>
      <c r="Z61" s="80"/>
      <c r="AA61" s="81"/>
      <c r="AB61" s="82"/>
      <c r="AC61" s="82"/>
      <c r="AD61" s="80"/>
      <c r="AE61" s="81"/>
      <c r="AF61" s="82"/>
      <c r="AG61" s="82"/>
      <c r="AH61" s="80"/>
      <c r="AI61" s="81"/>
      <c r="AJ61" s="82"/>
      <c r="AK61" s="82"/>
      <c r="AL61" s="80"/>
      <c r="AM61" s="81"/>
      <c r="AN61" s="82"/>
      <c r="AO61" s="82"/>
      <c r="AP61" s="80"/>
      <c r="AQ61" s="83"/>
      <c r="AR61" s="82"/>
      <c r="AS61" s="82"/>
      <c r="AT61" s="80"/>
    </row>
    <row r="62" spans="2:46" x14ac:dyDescent="0.2">
      <c r="B62" s="56">
        <v>2014</v>
      </c>
      <c r="C62" s="78">
        <f>SUM($C17:C17)/(SUM($C17:C17)+SUM($C34:C34))</f>
        <v>0.98390151515151514</v>
      </c>
      <c r="D62" s="79">
        <f>SUM($C17:D17)/(SUM($C17:D17)+SUM($C34:D34))</f>
        <v>0.95246800731261427</v>
      </c>
      <c r="E62" s="79">
        <f>SUM($C17:E17)/(SUM($C17:E17)+SUM($C34:E34))</f>
        <v>0.92879089101753121</v>
      </c>
      <c r="F62" s="80">
        <f>SUM($C17:F17)/(SUM($C17:F17)+SUM($C34:F34))</f>
        <v>0.91529860448990208</v>
      </c>
      <c r="G62" s="81">
        <f>SUM($C17:G17)/(SUM($C17:G17)+SUM($C34:G34))</f>
        <v>0.89506804504686965</v>
      </c>
      <c r="H62" s="82">
        <f>SUM($C17:H17)/(SUM($C17:H17)+SUM($C34:H34))</f>
        <v>0.87807154835725987</v>
      </c>
      <c r="I62" s="82">
        <f>SUM($C17:I17)/(SUM($C17:I17)+SUM($C34:I34))</f>
        <v>0.86121167344306326</v>
      </c>
      <c r="J62" s="80">
        <f>SUM($C17:J17)/(SUM($C17:J17)+SUM($C34:J34))</f>
        <v>0.85990018020068393</v>
      </c>
      <c r="K62" s="81"/>
      <c r="L62" s="82"/>
      <c r="M62" s="82"/>
      <c r="N62" s="80"/>
      <c r="O62" s="81"/>
      <c r="P62" s="82"/>
      <c r="Q62" s="82"/>
      <c r="R62" s="80"/>
      <c r="S62" s="81"/>
      <c r="T62" s="82"/>
      <c r="U62" s="82"/>
      <c r="V62" s="80"/>
      <c r="W62" s="81"/>
      <c r="X62" s="82"/>
      <c r="Y62" s="82"/>
      <c r="Z62" s="80"/>
      <c r="AA62" s="81"/>
      <c r="AB62" s="82"/>
      <c r="AC62" s="82"/>
      <c r="AD62" s="80"/>
      <c r="AE62" s="81"/>
      <c r="AF62" s="82"/>
      <c r="AG62" s="82"/>
      <c r="AH62" s="80"/>
      <c r="AI62" s="81"/>
      <c r="AJ62" s="82"/>
      <c r="AK62" s="82"/>
      <c r="AL62" s="80"/>
      <c r="AM62" s="81"/>
      <c r="AN62" s="82"/>
      <c r="AO62" s="82"/>
      <c r="AP62" s="80"/>
      <c r="AQ62" s="83"/>
      <c r="AR62" s="82"/>
      <c r="AS62" s="82"/>
      <c r="AT62" s="80"/>
    </row>
    <row r="63" spans="2:46" ht="13.5" thickBot="1" x14ac:dyDescent="0.25">
      <c r="B63" s="64">
        <v>2015</v>
      </c>
      <c r="C63" s="84">
        <f>SUM($C18:C18)/(SUM($C18:C18)+SUM($C35:C35))</f>
        <v>0.98495950636328577</v>
      </c>
      <c r="D63" s="85">
        <f>SUM($C18:D18)/(SUM($C18:D18)+SUM($C35:D35))</f>
        <v>0.96432403433476399</v>
      </c>
      <c r="E63" s="85">
        <f>SUM($C18:E18)/(SUM($C18:E18)+SUM($C35:E35))</f>
        <v>0.94142062808364002</v>
      </c>
      <c r="F63" s="86">
        <f>SUM($C18:F18)/(SUM($C18:F18)+SUM($C35:F35))</f>
        <v>0.93870897926484764</v>
      </c>
      <c r="G63" s="87"/>
      <c r="H63" s="88"/>
      <c r="I63" s="88"/>
      <c r="J63" s="86"/>
      <c r="K63" s="87"/>
      <c r="L63" s="88"/>
      <c r="M63" s="88"/>
      <c r="N63" s="86"/>
      <c r="O63" s="87"/>
      <c r="P63" s="88"/>
      <c r="Q63" s="88"/>
      <c r="R63" s="86"/>
      <c r="S63" s="87"/>
      <c r="T63" s="88"/>
      <c r="U63" s="88"/>
      <c r="V63" s="86"/>
      <c r="W63" s="87"/>
      <c r="X63" s="88"/>
      <c r="Y63" s="88"/>
      <c r="Z63" s="86"/>
      <c r="AA63" s="87"/>
      <c r="AB63" s="88"/>
      <c r="AC63" s="88"/>
      <c r="AD63" s="86"/>
      <c r="AE63" s="87"/>
      <c r="AF63" s="88"/>
      <c r="AG63" s="88"/>
      <c r="AH63" s="86"/>
      <c r="AI63" s="87"/>
      <c r="AJ63" s="88"/>
      <c r="AK63" s="88"/>
      <c r="AL63" s="86"/>
      <c r="AM63" s="87"/>
      <c r="AN63" s="88"/>
      <c r="AO63" s="88"/>
      <c r="AP63" s="86"/>
      <c r="AQ63" s="89"/>
      <c r="AR63" s="88"/>
      <c r="AS63" s="88"/>
      <c r="AT63" s="86"/>
    </row>
    <row r="66" spans="2:46" ht="21" x14ac:dyDescent="0.35">
      <c r="B66" s="77" t="s">
        <v>61</v>
      </c>
    </row>
    <row r="67" spans="2:46" ht="13.5" thickBot="1" x14ac:dyDescent="0.25"/>
    <row r="68" spans="2:46" ht="25.5" x14ac:dyDescent="0.2">
      <c r="B68" s="50" t="s">
        <v>0</v>
      </c>
      <c r="C68" s="93" t="s">
        <v>50</v>
      </c>
      <c r="D68" s="91"/>
      <c r="E68" s="91"/>
      <c r="F68" s="92"/>
      <c r="G68" s="93" t="s">
        <v>51</v>
      </c>
      <c r="H68" s="91"/>
      <c r="I68" s="91"/>
      <c r="J68" s="92"/>
      <c r="K68" s="93" t="s">
        <v>52</v>
      </c>
      <c r="L68" s="91"/>
      <c r="M68" s="91"/>
      <c r="N68" s="92"/>
      <c r="O68" s="93" t="s">
        <v>53</v>
      </c>
      <c r="P68" s="91"/>
      <c r="Q68" s="91"/>
      <c r="R68" s="92"/>
      <c r="S68" s="93" t="s">
        <v>54</v>
      </c>
      <c r="T68" s="91"/>
      <c r="U68" s="91"/>
      <c r="V68" s="92"/>
      <c r="W68" s="93" t="s">
        <v>55</v>
      </c>
      <c r="X68" s="91"/>
      <c r="Y68" s="91"/>
      <c r="Z68" s="92"/>
      <c r="AA68" s="93" t="s">
        <v>56</v>
      </c>
      <c r="AB68" s="91"/>
      <c r="AC68" s="91"/>
      <c r="AD68" s="92"/>
      <c r="AE68" s="93" t="s">
        <v>57</v>
      </c>
      <c r="AF68" s="91"/>
      <c r="AG68" s="91"/>
      <c r="AH68" s="92"/>
      <c r="AI68" s="93" t="s">
        <v>58</v>
      </c>
      <c r="AJ68" s="91"/>
      <c r="AK68" s="91"/>
      <c r="AL68" s="92"/>
      <c r="AM68" s="93" t="s">
        <v>59</v>
      </c>
      <c r="AN68" s="91"/>
      <c r="AO68" s="91"/>
      <c r="AP68" s="92"/>
      <c r="AQ68" s="91" t="s">
        <v>60</v>
      </c>
      <c r="AR68" s="91"/>
      <c r="AS68" s="91"/>
      <c r="AT68" s="92"/>
    </row>
    <row r="69" spans="2:46" x14ac:dyDescent="0.2">
      <c r="B69" s="51"/>
      <c r="C69" s="52">
        <v>1</v>
      </c>
      <c r="D69" s="23">
        <v>2</v>
      </c>
      <c r="E69" s="23">
        <v>3</v>
      </c>
      <c r="F69" s="53">
        <v>4</v>
      </c>
      <c r="G69" s="52">
        <v>5</v>
      </c>
      <c r="H69" s="23">
        <v>6</v>
      </c>
      <c r="I69" s="23">
        <v>7</v>
      </c>
      <c r="J69" s="53">
        <v>8</v>
      </c>
      <c r="K69" s="52">
        <v>9</v>
      </c>
      <c r="L69" s="23">
        <v>10</v>
      </c>
      <c r="M69" s="23">
        <v>11</v>
      </c>
      <c r="N69" s="53">
        <v>12</v>
      </c>
      <c r="O69" s="52">
        <v>13</v>
      </c>
      <c r="P69" s="23">
        <v>14</v>
      </c>
      <c r="Q69" s="23">
        <v>15</v>
      </c>
      <c r="R69" s="53">
        <v>16</v>
      </c>
      <c r="S69" s="52">
        <v>17</v>
      </c>
      <c r="T69" s="23">
        <v>18</v>
      </c>
      <c r="U69" s="23">
        <v>19</v>
      </c>
      <c r="V69" s="53">
        <v>20</v>
      </c>
      <c r="W69" s="52">
        <v>21</v>
      </c>
      <c r="X69" s="23">
        <v>22</v>
      </c>
      <c r="Y69" s="23">
        <v>23</v>
      </c>
      <c r="Z69" s="53">
        <v>24</v>
      </c>
      <c r="AA69" s="52">
        <v>25</v>
      </c>
      <c r="AB69" s="23">
        <v>26</v>
      </c>
      <c r="AC69" s="23">
        <v>27</v>
      </c>
      <c r="AD69" s="53">
        <v>28</v>
      </c>
      <c r="AE69" s="52">
        <v>29</v>
      </c>
      <c r="AF69" s="23">
        <v>30</v>
      </c>
      <c r="AG69" s="23">
        <v>31</v>
      </c>
      <c r="AH69" s="53">
        <v>32</v>
      </c>
      <c r="AI69" s="52">
        <v>33</v>
      </c>
      <c r="AJ69" s="23">
        <v>34</v>
      </c>
      <c r="AK69" s="23">
        <v>35</v>
      </c>
      <c r="AL69" s="53">
        <v>36</v>
      </c>
      <c r="AM69" s="52">
        <v>37</v>
      </c>
      <c r="AN69" s="23">
        <v>38</v>
      </c>
      <c r="AO69" s="23">
        <v>39</v>
      </c>
      <c r="AP69" s="53">
        <v>40</v>
      </c>
      <c r="AQ69" s="22">
        <v>41</v>
      </c>
      <c r="AR69" s="23">
        <v>42</v>
      </c>
      <c r="AS69" s="23">
        <v>43</v>
      </c>
      <c r="AT69" s="53">
        <v>44</v>
      </c>
    </row>
    <row r="70" spans="2:46" x14ac:dyDescent="0.2">
      <c r="B70" s="56">
        <v>2005</v>
      </c>
      <c r="C70" s="78">
        <f>(SUM($C8:C8)+SUM($C25:C25))/$AW8</f>
        <v>1.7519804996953079E-2</v>
      </c>
      <c r="D70" s="79">
        <f>(SUM($C8:D8)+SUM($C25:D25))/$AW8</f>
        <v>3.5953686776355881E-2</v>
      </c>
      <c r="E70" s="79">
        <f>(SUM($C8:E8)+SUM($C25:E25))/$AW8</f>
        <v>6.8098720292504564E-2</v>
      </c>
      <c r="F70" s="80">
        <f>(SUM($C8:F8)+SUM($C25:F25))/$AW8</f>
        <v>0.11182205971968312</v>
      </c>
      <c r="G70" s="81">
        <f>(SUM($C8:G8)+SUM($C25:G25))/$AW8</f>
        <v>0.14868982327848873</v>
      </c>
      <c r="H70" s="82">
        <f>(SUM($C8:H8)+SUM($C25:H25))/$AW8</f>
        <v>0.18799512492382695</v>
      </c>
      <c r="I70" s="82">
        <f>(SUM($C8:I8)+SUM($C25:I25))/$AW8</f>
        <v>0.24314442413162707</v>
      </c>
      <c r="J70" s="80">
        <f>(SUM($C8:J8)+SUM($C25:J25))/$AW8</f>
        <v>0.31840341255332116</v>
      </c>
      <c r="K70" s="81">
        <f>(SUM($C8:K8)+SUM($C25:K25))/$AW8</f>
        <v>0.37141986593540521</v>
      </c>
      <c r="L70" s="82">
        <f>(SUM($C8:L8)+SUM($C25:L25))/$AW8</f>
        <v>0.5074649603900061</v>
      </c>
      <c r="M70" s="82">
        <f>(SUM($C8:M8)+SUM($C25:M25))/$AW8</f>
        <v>0.6028336380255942</v>
      </c>
      <c r="N70" s="80">
        <f>(SUM($C8:N8)+SUM($C25:N25))/$AW8</f>
        <v>0.66483851310176723</v>
      </c>
      <c r="O70" s="81">
        <f>(SUM($C8:O8)+SUM($C25:O25))/$AW8</f>
        <v>0.7074954296160878</v>
      </c>
      <c r="P70" s="82">
        <f>(SUM($C8:P8)+SUM($C25:P25))/$AW8</f>
        <v>0.73567946374162096</v>
      </c>
      <c r="Q70" s="82">
        <f>(SUM($C8:Q8)+SUM($C25:Q25))/$AW8</f>
        <v>0.76142595978062155</v>
      </c>
      <c r="R70" s="80">
        <f>(SUM($C8:R8)+SUM($C25:R25))/$AW8</f>
        <v>0.79372333942717854</v>
      </c>
      <c r="S70" s="81">
        <f>(SUM($C8:S8)+SUM($C25:S25))/$AW8</f>
        <v>0.81291895185862284</v>
      </c>
      <c r="T70" s="82">
        <f>(SUM($C8:T8)+SUM($C25:T25))/$AW8</f>
        <v>0.82647775746496044</v>
      </c>
      <c r="U70" s="82">
        <f>(SUM($C8:U8)+SUM($C25:U25))/$AW8</f>
        <v>0.88452163315051802</v>
      </c>
      <c r="V70" s="80">
        <f>(SUM($C8:V8)+SUM($C25:V25))/$AW8</f>
        <v>0.89853747714808041</v>
      </c>
      <c r="W70" s="81">
        <f>(SUM($C8:W8)+SUM($C25:W25))/$AW8</f>
        <v>0.90630712979890315</v>
      </c>
      <c r="X70" s="82">
        <f>(SUM($C8:X8)+SUM($C25:X25))/$AW8</f>
        <v>0.91346739792809262</v>
      </c>
      <c r="Y70" s="82">
        <f>(SUM($C8:Y8)+SUM($C25:Y25))/$AW8</f>
        <v>0.91742839731870807</v>
      </c>
      <c r="Z70" s="80">
        <f>(SUM($C8:Z8)+SUM($C25:Z25))/$AW8</f>
        <v>0.92367458866544794</v>
      </c>
      <c r="AA70" s="81">
        <f>(SUM($C8:AA8)+SUM($C25:AA25))/$AW8</f>
        <v>0.94165143205362589</v>
      </c>
      <c r="AB70" s="82">
        <f>(SUM($C8:AB8)+SUM($C25:AB25))/$AW8</f>
        <v>0.9453077391834247</v>
      </c>
      <c r="AC70" s="82">
        <f>(SUM($C8:AC8)+SUM($C25:AC25))/$AW8</f>
        <v>0.94926873857404026</v>
      </c>
      <c r="AD70" s="80">
        <f>(SUM($C8:AD8)+SUM($C25:AD25))/$AW8</f>
        <v>0.95399146861669715</v>
      </c>
      <c r="AE70" s="81">
        <f>(SUM($C8:AE8)+SUM($C25:AE25))/$AW8</f>
        <v>0.95505789152955511</v>
      </c>
      <c r="AF70" s="82">
        <f>(SUM($C8:AF8)+SUM($C25:AF25))/$AW8</f>
        <v>0.95612431444241319</v>
      </c>
      <c r="AG70" s="82">
        <f>(SUM($C8:AG8)+SUM($C25:AG25))/$AW8</f>
        <v>0.95673369896404636</v>
      </c>
      <c r="AH70" s="80">
        <f>(SUM($C8:AH8)+SUM($C25:AH25))/$AW8</f>
        <v>0.9579524680073126</v>
      </c>
      <c r="AI70" s="81">
        <f>(SUM($C8:AI8)+SUM($C25:AI25))/$AW8</f>
        <v>0.95856185252894577</v>
      </c>
      <c r="AJ70" s="82">
        <f>(SUM($C8:AJ8)+SUM($C25:AJ25))/$AW8</f>
        <v>0.95871419865935403</v>
      </c>
      <c r="AK70" s="82">
        <f>(SUM($C8:AK8)+SUM($C25:AK25))/$AW8</f>
        <v>0.95901889092017067</v>
      </c>
      <c r="AL70" s="80">
        <f>(SUM($C8:AL8)+SUM($C25:AL25))/$AW8</f>
        <v>0.96237050578915295</v>
      </c>
      <c r="AM70" s="81">
        <f>(SUM($C8:AM8)+SUM($C25:AM25))/$AW8</f>
        <v>0.96282754418037786</v>
      </c>
      <c r="AN70" s="82">
        <f>(SUM($C8:AN8)+SUM($C25:AN25))/$AW8</f>
        <v>0.96343692870201092</v>
      </c>
      <c r="AO70" s="82">
        <f>(SUM($C8:AO8)+SUM($C25:AO25))/$AW8</f>
        <v>0.9635892748324193</v>
      </c>
      <c r="AP70" s="80">
        <f>(SUM($C8:AP8)+SUM($C25:AP25))/$AW8</f>
        <v>0.9635892748324193</v>
      </c>
      <c r="AQ70" s="83">
        <f>(SUM($C8:AQ8)+SUM($C25:AQ25))/$AW8</f>
        <v>0.96435100548446073</v>
      </c>
      <c r="AR70" s="82">
        <f>(SUM($C8:AR8)+SUM($C25:AR25))/$AW8</f>
        <v>0.96496039000609379</v>
      </c>
      <c r="AS70" s="82">
        <f>(SUM($C8:AS8)+SUM($C25:AS25))/$AW8</f>
        <v>0.96526508226691043</v>
      </c>
      <c r="AT70" s="80">
        <f>(SUM($C8:AT8)+SUM($C25:AT25))/$AW8</f>
        <v>0.96709323583180984</v>
      </c>
    </row>
    <row r="71" spans="2:46" x14ac:dyDescent="0.2">
      <c r="B71" s="56">
        <v>2006</v>
      </c>
      <c r="C71" s="78">
        <f>(SUM($C9:C9)+SUM($C26:C26))/$AW9</f>
        <v>2.4586913417052214E-2</v>
      </c>
      <c r="D71" s="79">
        <f>(SUM($C9:D9)+SUM($C26:D26))/$AW9</f>
        <v>5.0627891606080631E-2</v>
      </c>
      <c r="E71" s="79">
        <f>(SUM($C9:E9)+SUM($C26:E26))/$AW9</f>
        <v>8.4467944481163251E-2</v>
      </c>
      <c r="F71" s="80">
        <f>(SUM($C9:F9)+SUM($C26:F26))/$AW9</f>
        <v>0.13879709187045605</v>
      </c>
      <c r="G71" s="81">
        <f>(SUM($C9:G9)+SUM($C26:G26))/$AW9</f>
        <v>0.19444811632518175</v>
      </c>
      <c r="H71" s="82">
        <f>(SUM($C9:H9)+SUM($C26:H26))/$AW9</f>
        <v>0.25578321216126898</v>
      </c>
      <c r="I71" s="82">
        <f>(SUM($C9:I9)+SUM($C26:I26))/$AW9</f>
        <v>0.33417052214144083</v>
      </c>
      <c r="J71" s="80">
        <f>(SUM($C9:J9)+SUM($C26:J26))/$AW9</f>
        <v>0.42233972240581624</v>
      </c>
      <c r="K71" s="81">
        <f>(SUM($C9:K9)+SUM($C26:K26))/$AW9</f>
        <v>0.48565763384005289</v>
      </c>
      <c r="L71" s="82">
        <f>(SUM($C9:L9)+SUM($C26:L26))/$AW9</f>
        <v>0.54580304031725047</v>
      </c>
      <c r="M71" s="82">
        <f>(SUM($C9:M9)+SUM($C26:M26))/$AW9</f>
        <v>0.60568407138136149</v>
      </c>
      <c r="N71" s="80">
        <f>(SUM($C9:N9)+SUM($C26:N26))/$AW9</f>
        <v>0.66199603436880372</v>
      </c>
      <c r="O71" s="81">
        <f>(SUM($C9:O9)+SUM($C26:O26))/$AW9</f>
        <v>0.69914077990746859</v>
      </c>
      <c r="P71" s="82">
        <f>(SUM($C9:P9)+SUM($C26:P26))/$AW9</f>
        <v>0.72914738929279577</v>
      </c>
      <c r="Q71" s="82">
        <f>(SUM($C9:Q9)+SUM($C26:Q26))/$AW9</f>
        <v>0.81083939193654986</v>
      </c>
      <c r="R71" s="80">
        <f>(SUM($C9:R9)+SUM($C26:R26))/$AW9</f>
        <v>0.83635161929940516</v>
      </c>
      <c r="S71" s="81">
        <f>(SUM($C9:S9)+SUM($C26:S26))/$AW9</f>
        <v>0.8585591539986781</v>
      </c>
      <c r="T71" s="82">
        <f>(SUM($C9:T9)+SUM($C26:T26))/$AW9</f>
        <v>0.87719762062128226</v>
      </c>
      <c r="U71" s="82">
        <f>(SUM($C9:U9)+SUM($C26:U26))/$AW9</f>
        <v>0.88777263714474552</v>
      </c>
      <c r="V71" s="80">
        <f>(SUM($C9:V9)+SUM($C26:V26))/$AW9</f>
        <v>0.89940515532055521</v>
      </c>
      <c r="W71" s="81">
        <f>(SUM($C9:W9)+SUM($C26:W26))/$AW9</f>
        <v>0.91936549900859221</v>
      </c>
      <c r="X71" s="82">
        <f>(SUM($C9:X9)+SUM($C26:X26))/$AW9</f>
        <v>0.92610707204230003</v>
      </c>
      <c r="Y71" s="82">
        <f>(SUM($C9:Y9)+SUM($C26:Y26))/$AW9</f>
        <v>0.93258426966292129</v>
      </c>
      <c r="Z71" s="80">
        <f>(SUM($C9:Z9)+SUM($C26:Z26))/$AW9</f>
        <v>0.93853271645736946</v>
      </c>
      <c r="AA71" s="81">
        <f>(SUM($C9:AA9)+SUM($C26:AA26))/$AW9</f>
        <v>0.94196959682749504</v>
      </c>
      <c r="AB71" s="82">
        <f>(SUM($C9:AB9)+SUM($C26:AB26))/$AW9</f>
        <v>0.94395241242564443</v>
      </c>
      <c r="AC71" s="82">
        <f>(SUM($C9:AC9)+SUM($C26:AC26))/$AW9</f>
        <v>0.94474553866490418</v>
      </c>
      <c r="AD71" s="80">
        <f>(SUM($C9:AD9)+SUM($C26:AD26))/$AW9</f>
        <v>0.94672835426305357</v>
      </c>
      <c r="AE71" s="81">
        <f>(SUM($C9:AE9)+SUM($C26:AE26))/$AW9</f>
        <v>0.94818241903502976</v>
      </c>
      <c r="AF71" s="82">
        <f>(SUM($C9:AF9)+SUM($C26:AF26))/$AW9</f>
        <v>0.94831460674157309</v>
      </c>
      <c r="AG71" s="82">
        <f>(SUM($C9:AG9)+SUM($C26:AG26))/$AW9</f>
        <v>0.95571711830799733</v>
      </c>
      <c r="AH71" s="80">
        <f>(SUM($C9:AH9)+SUM($C26:AH26))/$AW9</f>
        <v>0.95743555849306017</v>
      </c>
      <c r="AI71" s="81">
        <f>(SUM($C9:AI9)+SUM($C26:AI26))/$AW9</f>
        <v>0.9591539986781229</v>
      </c>
      <c r="AJ71" s="82">
        <f>(SUM($C9:AJ9)+SUM($C26:AJ26))/$AW9</f>
        <v>0.95968274950429611</v>
      </c>
      <c r="AK71" s="82">
        <f>(SUM($C9:AK9)+SUM($C26:AK26))/$AW9</f>
        <v>0.96021150033046931</v>
      </c>
      <c r="AL71" s="80">
        <f>(SUM($C9:AL9)+SUM($C26:AL26))/$AW9</f>
        <v>0.96074025115664241</v>
      </c>
      <c r="AM71" s="81">
        <f>(SUM($C9:AM9)+SUM($C26:AM26))/$AW9</f>
        <v>0.96153337739590217</v>
      </c>
      <c r="AN71" s="82">
        <f>(SUM($C9:AN9)+SUM($C26:AN26))/$AW9</f>
        <v>0.96219431592861859</v>
      </c>
      <c r="AO71" s="82">
        <f>(SUM($C9:AO9)+SUM($C26:AO26))/$AW9</f>
        <v>0.96259087904824847</v>
      </c>
      <c r="AP71" s="80">
        <f>(SUM($C9:AP9)+SUM($C26:AP26))/$AW9</f>
        <v>0.96563119629874417</v>
      </c>
      <c r="AQ71" s="83"/>
      <c r="AR71" s="82"/>
      <c r="AS71" s="82"/>
      <c r="AT71" s="80"/>
    </row>
    <row r="72" spans="2:46" x14ac:dyDescent="0.2">
      <c r="B72" s="56">
        <v>2007</v>
      </c>
      <c r="C72" s="78">
        <f>(SUM($C10:C10)+SUM($C27:C27))/$AW10</f>
        <v>2.0042325407693264E-2</v>
      </c>
      <c r="D72" s="79">
        <f>(SUM($C10:D10)+SUM($C27:D27))/$AW10</f>
        <v>4.4815137557575005E-2</v>
      </c>
      <c r="E72" s="79">
        <f>(SUM($C10:E10)+SUM($C27:E27))/$AW10</f>
        <v>8.9256815635503542E-2</v>
      </c>
      <c r="F72" s="80">
        <f>(SUM($C10:F10)+SUM($C27:F27))/$AW10</f>
        <v>0.1470185484874891</v>
      </c>
      <c r="G72" s="81">
        <f>(SUM($C10:G10)+SUM($C27:G27))/$AW10</f>
        <v>0.206398605751276</v>
      </c>
      <c r="H72" s="82">
        <f>(SUM($C10:H10)+SUM($C27:H27))/$AW10</f>
        <v>0.28283331258558447</v>
      </c>
      <c r="I72" s="82">
        <f>(SUM($C10:I10)+SUM($C27:I27))/$AW10</f>
        <v>0.36213120876384913</v>
      </c>
      <c r="J72" s="80">
        <f>(SUM($C10:J10)+SUM($C27:J27))/$AW10</f>
        <v>0.45549607867546371</v>
      </c>
      <c r="K72" s="81">
        <f>(SUM($C10:K10)+SUM($C27:K27))/$AW10</f>
        <v>0.52545748786256696</v>
      </c>
      <c r="L72" s="82">
        <f>(SUM($C10:L10)+SUM($C27:L27))/$AW10</f>
        <v>0.58334370720776796</v>
      </c>
      <c r="M72" s="82">
        <f>(SUM($C10:M10)+SUM($C27:M27))/$AW10</f>
        <v>0.64907257562554466</v>
      </c>
      <c r="N72" s="80">
        <f>(SUM($C10:N10)+SUM($C27:N27))/$AW10</f>
        <v>0.70633636250466825</v>
      </c>
      <c r="O72" s="81">
        <f>(SUM($C10:O10)+SUM($C27:O27))/$AW10</f>
        <v>0.74654549981327023</v>
      </c>
      <c r="P72" s="82">
        <f>(SUM($C10:P10)+SUM($C27:P27))/$AW10</f>
        <v>0.78675463712187232</v>
      </c>
      <c r="Q72" s="82">
        <f>(SUM($C10:Q10)+SUM($C27:Q27))/$AW10</f>
        <v>0.81501307108178767</v>
      </c>
      <c r="R72" s="80">
        <f>(SUM($C10:R10)+SUM($C27:R27))/$AW10</f>
        <v>0.84625918087887464</v>
      </c>
      <c r="S72" s="81">
        <f>(SUM($C10:S10)+SUM($C27:S27))/$AW10</f>
        <v>0.87414415535914358</v>
      </c>
      <c r="T72" s="82">
        <f>(SUM($C10:T10)+SUM($C27:T27))/$AW10</f>
        <v>0.88895804805178635</v>
      </c>
      <c r="U72" s="82">
        <f>(SUM($C10:U10)+SUM($C27:U27))/$AW10</f>
        <v>0.90016183244118009</v>
      </c>
      <c r="V72" s="80">
        <f>(SUM($C10:V10)+SUM($C27:V27))/$AW10</f>
        <v>0.91721648201170169</v>
      </c>
      <c r="W72" s="81">
        <f>(SUM($C10:W10)+SUM($C27:W27))/$AW10</f>
        <v>0.92393875264533798</v>
      </c>
      <c r="X72" s="82">
        <f>(SUM($C10:X10)+SUM($C27:X27))/$AW10</f>
        <v>0.92754886094858713</v>
      </c>
      <c r="Y72" s="82">
        <f>(SUM($C10:Y10)+SUM($C27:Y27))/$AW10</f>
        <v>0.93203037470434458</v>
      </c>
      <c r="Z72" s="80">
        <f>(SUM($C10:Z10)+SUM($C27:Z27))/$AW10</f>
        <v>0.94111788870907509</v>
      </c>
      <c r="AA72" s="81">
        <f>(SUM($C10:AA10)+SUM($C27:AA27))/$AW10</f>
        <v>0.94323415909373831</v>
      </c>
      <c r="AB72" s="82">
        <f>(SUM($C10:AB10)+SUM($C27:AB27))/$AW10</f>
        <v>0.94435453753267773</v>
      </c>
      <c r="AC72" s="82">
        <f>(SUM($C10:AC10)+SUM($C27:AC27))/$AW10</f>
        <v>0.9502054027138056</v>
      </c>
      <c r="AD72" s="80">
        <f>(SUM($C10:AD10)+SUM($C27:AD27))/$AW10</f>
        <v>0.95792356529316569</v>
      </c>
      <c r="AE72" s="81">
        <f>(SUM($C10:AE10)+SUM($C27:AE27))/$AW10</f>
        <v>0.959292916718536</v>
      </c>
      <c r="AF72" s="82">
        <f>(SUM($C10:AF10)+SUM($C27:AF27))/$AW10</f>
        <v>0.96066226814390643</v>
      </c>
      <c r="AG72" s="82">
        <f>(SUM($C10:AG10)+SUM($C27:AG27))/$AW10</f>
        <v>0.96116021411676833</v>
      </c>
      <c r="AH72" s="80">
        <f>(SUM($C10:AH10)+SUM($C27:AH27))/$AW10</f>
        <v>0.96215610606249224</v>
      </c>
      <c r="AI72" s="81">
        <f>(SUM($C10:AI10)+SUM($C27:AI27))/$AW10</f>
        <v>0.96439686294037097</v>
      </c>
      <c r="AJ72" s="82">
        <f>(SUM($C10:AJ10)+SUM($C27:AJ27))/$AW10</f>
        <v>0.9670110792978962</v>
      </c>
      <c r="AK72" s="82">
        <f>(SUM($C10:AK10)+SUM($C27:AK27))/$AW10</f>
        <v>0.96838043072326652</v>
      </c>
      <c r="AL72" s="80">
        <f>(SUM($C10:AL10)+SUM($C27:AL27))/$AW10</f>
        <v>0.97124362006722276</v>
      </c>
      <c r="AM72" s="81"/>
      <c r="AN72" s="82"/>
      <c r="AO72" s="82"/>
      <c r="AP72" s="80"/>
      <c r="AQ72" s="83"/>
      <c r="AR72" s="82"/>
      <c r="AS72" s="82"/>
      <c r="AT72" s="80"/>
    </row>
    <row r="73" spans="2:46" x14ac:dyDescent="0.2">
      <c r="B73" s="56">
        <v>2008</v>
      </c>
      <c r="C73" s="78">
        <f>(SUM($C11:C11)+SUM($C28:C28))/$AW11</f>
        <v>1.4939052332508477E-2</v>
      </c>
      <c r="D73" s="79">
        <f>(SUM($C11:D11)+SUM($C28:D28))/$AW11</f>
        <v>4.1334433140867016E-2</v>
      </c>
      <c r="E73" s="79">
        <f>(SUM($C11:E11)+SUM($C28:E28))/$AW11</f>
        <v>8.3860324443222431E-2</v>
      </c>
      <c r="F73" s="80">
        <f>(SUM($C11:F11)+SUM($C28:F28))/$AW11</f>
        <v>0.15140683713683439</v>
      </c>
      <c r="G73" s="81">
        <f>(SUM($C11:G11)+SUM($C28:G28))/$AW11</f>
        <v>0.23471725781321601</v>
      </c>
      <c r="H73" s="82">
        <f>(SUM($C11:H11)+SUM($C28:H28))/$AW11</f>
        <v>0.31390340023829161</v>
      </c>
      <c r="I73" s="82">
        <f>(SUM($C11:I11)+SUM($C28:I28))/$AW11</f>
        <v>0.39318119329117407</v>
      </c>
      <c r="J73" s="80">
        <f>(SUM($C11:J11)+SUM($C28:J28))/$AW11</f>
        <v>0.48483182109797451</v>
      </c>
      <c r="K73" s="81">
        <f>(SUM($C11:K11)+SUM($C28:K28))/$AW11</f>
        <v>0.54972046558518928</v>
      </c>
      <c r="L73" s="82">
        <f>(SUM($C11:L11)+SUM($C28:L28))/$AW11</f>
        <v>0.61717532765099437</v>
      </c>
      <c r="M73" s="82">
        <f>(SUM($C11:M11)+SUM($C28:M28))/$AW11</f>
        <v>0.67326551186875627</v>
      </c>
      <c r="N73" s="80">
        <f>(SUM($C11:N11)+SUM($C28:N28))/$AW11</f>
        <v>0.73503803501053977</v>
      </c>
      <c r="O73" s="81">
        <f>(SUM($C11:O11)+SUM($C28:O28))/$AW11</f>
        <v>0.7818715058198149</v>
      </c>
      <c r="P73" s="82">
        <f>(SUM($C11:P11)+SUM($C28:P28))/$AW11</f>
        <v>0.81449912931903579</v>
      </c>
      <c r="Q73" s="82">
        <f>(SUM($C11:Q11)+SUM($C28:Q28))/$AW11</f>
        <v>0.84263587205572354</v>
      </c>
      <c r="R73" s="80">
        <f>(SUM($C11:R11)+SUM($C28:R28))/$AW11</f>
        <v>0.86939785537530934</v>
      </c>
      <c r="S73" s="81">
        <f>(SUM($C11:S11)+SUM($C28:S28))/$AW11</f>
        <v>0.88323710017413615</v>
      </c>
      <c r="T73" s="82">
        <f>(SUM($C11:T11)+SUM($C28:T28))/$AW11</f>
        <v>0.89432682613875902</v>
      </c>
      <c r="U73" s="82">
        <f>(SUM($C11:U11)+SUM($C28:U28))/$AW11</f>
        <v>0.90220878013014394</v>
      </c>
      <c r="V73" s="80">
        <f>(SUM($C11:V11)+SUM($C28:V28))/$AW11</f>
        <v>0.91394006048941434</v>
      </c>
      <c r="W73" s="81">
        <f>(SUM($C11:W11)+SUM($C28:W28))/$AW11</f>
        <v>0.91861424250756119</v>
      </c>
      <c r="X73" s="82">
        <f>(SUM($C11:X11)+SUM($C28:X28))/$AW11</f>
        <v>0.92246356887544678</v>
      </c>
      <c r="Y73" s="82">
        <f>(SUM($C11:Y11)+SUM($C28:Y28))/$AW11</f>
        <v>0.92878746219411601</v>
      </c>
      <c r="Z73" s="80">
        <f>(SUM($C11:Z11)+SUM($C28:Z28))/$AW11</f>
        <v>0.93786087434698928</v>
      </c>
      <c r="AA73" s="81">
        <f>(SUM($C11:AA11)+SUM($C28:AA28))/$AW11</f>
        <v>0.9400604894143525</v>
      </c>
      <c r="AB73" s="82">
        <f>(SUM($C11:AB11)+SUM($C28:AB28))/$AW11</f>
        <v>0.94244340573732932</v>
      </c>
      <c r="AC73" s="82">
        <f>(SUM($C11:AC11)+SUM($C28:AC28))/$AW11</f>
        <v>0.94473467143249934</v>
      </c>
      <c r="AD73" s="80">
        <f>(SUM($C11:AD11)+SUM($C28:AD28))/$AW11</f>
        <v>0.94665933461644214</v>
      </c>
      <c r="AE73" s="81">
        <f>(SUM($C11:AE11)+SUM($C28:AE28))/$AW11</f>
        <v>0.94922555219503257</v>
      </c>
      <c r="AF73" s="82">
        <f>(SUM($C11:AF11)+SUM($C28:AF28))/$AW11</f>
        <v>0.95499954174686097</v>
      </c>
      <c r="AG73" s="82">
        <f>(SUM($C11:AG11)+SUM($C28:AG28))/$AW11</f>
        <v>0.95655760241957655</v>
      </c>
      <c r="AH73" s="80">
        <f>(SUM($C11:AH11)+SUM($C28:AH28))/$AW11</f>
        <v>0.96343139950508661</v>
      </c>
      <c r="AI73" s="81"/>
      <c r="AJ73" s="82"/>
      <c r="AK73" s="82"/>
      <c r="AL73" s="80"/>
      <c r="AM73" s="81"/>
      <c r="AN73" s="82"/>
      <c r="AO73" s="82"/>
      <c r="AP73" s="80"/>
      <c r="AQ73" s="83"/>
      <c r="AR73" s="82"/>
      <c r="AS73" s="82"/>
      <c r="AT73" s="80"/>
    </row>
    <row r="74" spans="2:46" x14ac:dyDescent="0.2">
      <c r="B74" s="56">
        <v>2009</v>
      </c>
      <c r="C74" s="78">
        <f>(SUM($C12:C12)+SUM($C29:C29))/$AW12</f>
        <v>1.9995506627724109E-2</v>
      </c>
      <c r="D74" s="79">
        <f>(SUM($C12:D12)+SUM($C29:D29))/$AW12</f>
        <v>5.0924885793454652E-2</v>
      </c>
      <c r="E74" s="79">
        <f>(SUM($C12:E12)+SUM($C29:E29))/$AW12</f>
        <v>0.10169999251104621</v>
      </c>
      <c r="F74" s="80">
        <f>(SUM($C12:F12)+SUM($C29:F29))/$AW12</f>
        <v>0.17726353628398112</v>
      </c>
      <c r="G74" s="81">
        <f>(SUM($C12:G12)+SUM($C29:G29))/$AW12</f>
        <v>0.25177862652587435</v>
      </c>
      <c r="H74" s="82">
        <f>(SUM($C12:H12)+SUM($C29:H29))/$AW12</f>
        <v>0.34973414214034299</v>
      </c>
      <c r="I74" s="82">
        <f>(SUM($C12:I12)+SUM($C29:I29))/$AW12</f>
        <v>0.43488354676851643</v>
      </c>
      <c r="J74" s="80">
        <f>(SUM($C12:J12)+SUM($C29:J29))/$AW12</f>
        <v>0.51883471878978504</v>
      </c>
      <c r="K74" s="81">
        <f>(SUM($C12:K12)+SUM($C29:K29))/$AW12</f>
        <v>0.60023964652138095</v>
      </c>
      <c r="L74" s="82">
        <f>(SUM($C12:L12)+SUM($C29:L29))/$AW12</f>
        <v>0.66376469707181907</v>
      </c>
      <c r="M74" s="82">
        <f>(SUM($C12:M12)+SUM($C29:M29))/$AW12</f>
        <v>0.71301704985146908</v>
      </c>
      <c r="N74" s="80">
        <f>(SUM($C12:N12)+SUM($C29:N29))/$AW12</f>
        <v>0.76064679597593554</v>
      </c>
      <c r="O74" s="81">
        <f>(SUM($C12:O12)+SUM($C29:O29))/$AW12</f>
        <v>0.79562021018996987</v>
      </c>
      <c r="P74" s="82">
        <f>(SUM($C12:P12)+SUM($C29:P29))/$AW12</f>
        <v>0.82415312414189079</v>
      </c>
      <c r="Q74" s="82">
        <f>(SUM($C12:Q12)+SUM($C29:Q29))/$AW12</f>
        <v>0.84751865997653475</v>
      </c>
      <c r="R74" s="80">
        <f>(SUM($C12:R12)+SUM($C29:R29))/$AW12</f>
        <v>0.86843780423874783</v>
      </c>
      <c r="S74" s="81">
        <f>(SUM($C12:S12)+SUM($C29:S29))/$AW12</f>
        <v>0.88206770014229008</v>
      </c>
      <c r="T74" s="82">
        <f>(SUM($C12:T12)+SUM($C29:T29))/$AW12</f>
        <v>0.89060510746648691</v>
      </c>
      <c r="U74" s="82">
        <f>(SUM($C12:U12)+SUM($C29:U29))/$AW12</f>
        <v>0.90026585785965696</v>
      </c>
      <c r="V74" s="80">
        <f>(SUM($C12:V12)+SUM($C29:V29))/$AW12</f>
        <v>0.91015127686662178</v>
      </c>
      <c r="W74" s="81">
        <f>(SUM($C12:W12)+SUM($C29:W29))/$AW12</f>
        <v>0.91671659302528774</v>
      </c>
      <c r="X74" s="82">
        <f>(SUM($C12:X12)+SUM($C29:X29))/$AW12</f>
        <v>0.92173419206670171</v>
      </c>
      <c r="Y74" s="82">
        <f>(SUM($C12:Y12)+SUM($C29:Y29))/$AW12</f>
        <v>0.92660201203225256</v>
      </c>
      <c r="Z74" s="80">
        <f>(SUM($C12:Z12)+SUM($C29:Z29))/$AW12</f>
        <v>0.92989715170124077</v>
      </c>
      <c r="AA74" s="81">
        <f>(SUM($C12:AA12)+SUM($C29:AA29))/$AW12</f>
        <v>0.93701165780473805</v>
      </c>
      <c r="AB74" s="82">
        <f>(SUM($C12:AB12)+SUM($C29:AB29))/$AW12</f>
        <v>0.94532439651514022</v>
      </c>
      <c r="AC74" s="82">
        <f>(SUM($C12:AC12)+SUM($C29:AC29))/$AW12</f>
        <v>0.94936843156344397</v>
      </c>
      <c r="AD74" s="80">
        <f>(SUM($C12:AD12)+SUM($C29:AD29))/$AW12</f>
        <v>0.95942859282558224</v>
      </c>
      <c r="AE74" s="81"/>
      <c r="AF74" s="82"/>
      <c r="AG74" s="82"/>
      <c r="AH74" s="80"/>
      <c r="AI74" s="81"/>
      <c r="AJ74" s="82"/>
      <c r="AK74" s="82"/>
      <c r="AL74" s="80"/>
      <c r="AM74" s="81"/>
      <c r="AN74" s="82"/>
      <c r="AO74" s="82"/>
      <c r="AP74" s="80"/>
      <c r="AQ74" s="83"/>
      <c r="AR74" s="82"/>
      <c r="AS74" s="82"/>
      <c r="AT74" s="80"/>
    </row>
    <row r="75" spans="2:46" x14ac:dyDescent="0.2">
      <c r="B75" s="56">
        <v>2010</v>
      </c>
      <c r="C75" s="78">
        <f>(SUM($C13:C13)+SUM($C30:C30))/$AW13</f>
        <v>2.3243467226063758E-2</v>
      </c>
      <c r="D75" s="79">
        <f>(SUM($C13:D13)+SUM($C30:D30))/$AW13</f>
        <v>5.4450573641001733E-2</v>
      </c>
      <c r="E75" s="79">
        <f>(SUM($C13:E13)+SUM($C30:E30))/$AW13</f>
        <v>0.10177919353585579</v>
      </c>
      <c r="F75" s="80">
        <f>(SUM($C13:F13)+SUM($C30:F30))/$AW13</f>
        <v>0.16879030378369977</v>
      </c>
      <c r="G75" s="81">
        <f>(SUM($C13:G13)+SUM($C30:G30))/$AW13</f>
        <v>0.26131095744956362</v>
      </c>
      <c r="H75" s="82">
        <f>(SUM($C13:H13)+SUM($C30:H30))/$AW13</f>
        <v>0.34411985600704426</v>
      </c>
      <c r="I75" s="82">
        <f>(SUM($C13:I13)+SUM($C30:I30))/$AW13</f>
        <v>0.42252609224872451</v>
      </c>
      <c r="J75" s="80">
        <f>(SUM($C13:J13)+SUM($C30:J30))/$AW13</f>
        <v>0.50534424009678458</v>
      </c>
      <c r="K75" s="81">
        <f>(SUM($C13:K13)+SUM($C30:K30))/$AW13</f>
        <v>0.57274382054896389</v>
      </c>
      <c r="L75" s="82">
        <f>(SUM($C13:L13)+SUM($C30:L30))/$AW13</f>
        <v>0.63347466249338669</v>
      </c>
      <c r="M75" s="82">
        <f>(SUM($C13:M13)+SUM($C30:M30))/$AW13</f>
        <v>0.67833372180353768</v>
      </c>
      <c r="N75" s="80">
        <f>(SUM($C13:N13)+SUM($C30:N30))/$AW13</f>
        <v>0.72624504700489467</v>
      </c>
      <c r="O75" s="81">
        <f>(SUM($C13:O13)+SUM($C30:O30))/$AW13</f>
        <v>0.75887654416906225</v>
      </c>
      <c r="P75" s="82">
        <f>(SUM($C13:P13)+SUM($C30:P30))/$AW13</f>
        <v>0.78190959003444427</v>
      </c>
      <c r="Q75" s="82">
        <f>(SUM($C13:Q13)+SUM($C30:Q30))/$AW13</f>
        <v>0.80322689249734547</v>
      </c>
      <c r="R75" s="80">
        <f>(SUM($C13:R13)+SUM($C30:R30))/$AW13</f>
        <v>0.82472224380390025</v>
      </c>
      <c r="S75" s="81">
        <f>(SUM($C13:S13)+SUM($C30:S30))/$AW13</f>
        <v>0.83833488721415061</v>
      </c>
      <c r="T75" s="82">
        <f>(SUM($C13:T13)+SUM($C30:T30))/$AW13</f>
        <v>0.85102491388910462</v>
      </c>
      <c r="U75" s="82">
        <f>(SUM($C13:U13)+SUM($C30:U30))/$AW13</f>
        <v>0.86428145961204772</v>
      </c>
      <c r="V75" s="80">
        <f>(SUM($C13:V13)+SUM($C30:V30))/$AW13</f>
        <v>0.87392846968637505</v>
      </c>
      <c r="W75" s="81">
        <f>(SUM($C13:W13)+SUM($C30:W30))/$AW13</f>
        <v>0.89341672493719726</v>
      </c>
      <c r="X75" s="82">
        <f>(SUM($C13:X13)+SUM($C30:X30))/$AW13</f>
        <v>0.90701318208893378</v>
      </c>
      <c r="Y75" s="82">
        <f>(SUM($C13:Y13)+SUM($C30:Y30))/$AW13</f>
        <v>0.91478258617564023</v>
      </c>
      <c r="Z75" s="80">
        <f>(SUM($C13:Z13)+SUM($C30:Z30))/$AW13</f>
        <v>0.93038613938310932</v>
      </c>
      <c r="AA75" s="81"/>
      <c r="AB75" s="82"/>
      <c r="AC75" s="82"/>
      <c r="AD75" s="80"/>
      <c r="AE75" s="81"/>
      <c r="AF75" s="82"/>
      <c r="AG75" s="82"/>
      <c r="AH75" s="80"/>
      <c r="AI75" s="81"/>
      <c r="AJ75" s="82"/>
      <c r="AK75" s="82"/>
      <c r="AL75" s="80"/>
      <c r="AM75" s="81"/>
      <c r="AN75" s="82"/>
      <c r="AO75" s="82"/>
      <c r="AP75" s="80"/>
      <c r="AQ75" s="83"/>
      <c r="AR75" s="82"/>
      <c r="AS75" s="82"/>
      <c r="AT75" s="80"/>
    </row>
    <row r="76" spans="2:46" x14ac:dyDescent="0.2">
      <c r="B76" s="56">
        <v>2011</v>
      </c>
      <c r="C76" s="78">
        <f>(SUM($C14:C14)+SUM($C31:C31))/$AW14</f>
        <v>2.5107797340998921E-2</v>
      </c>
      <c r="D76" s="79">
        <f>(SUM($C14:D14)+SUM($C31:D31))/$AW14</f>
        <v>5.434782608695652E-2</v>
      </c>
      <c r="E76" s="79">
        <f>(SUM($C14:E14)+SUM($C31:E31))/$AW14</f>
        <v>9.860890098044249E-2</v>
      </c>
      <c r="F76" s="80">
        <f>(SUM($C14:F14)+SUM($C31:F31))/$AW14</f>
        <v>0.16479946272436391</v>
      </c>
      <c r="G76" s="81">
        <f>(SUM($C14:G14)+SUM($C31:G31))/$AW14</f>
        <v>0.23410416987492089</v>
      </c>
      <c r="H76" s="82">
        <f>(SUM($C14:H14)+SUM($C31:H31))/$AW14</f>
        <v>0.31194907145994105</v>
      </c>
      <c r="I76" s="82">
        <f>(SUM($C14:I14)+SUM($C31:I31))/$AW14</f>
        <v>0.38288196761516918</v>
      </c>
      <c r="J76" s="80">
        <f>(SUM($C14:J14)+SUM($C31:J31))/$AW14</f>
        <v>0.46455342527476917</v>
      </c>
      <c r="K76" s="81">
        <f>(SUM($C14:K14)+SUM($C31:K31))/$AW14</f>
        <v>0.52649198079039983</v>
      </c>
      <c r="L76" s="82">
        <f>(SUM($C14:L14)+SUM($C31:L31))/$AW14</f>
        <v>0.57464145976991832</v>
      </c>
      <c r="M76" s="82">
        <f>(SUM($C14:M14)+SUM($C31:M31))/$AW14</f>
        <v>0.62642286073610187</v>
      </c>
      <c r="N76" s="80">
        <f>(SUM($C14:N14)+SUM($C31:N31))/$AW14</f>
        <v>0.67376385965812835</v>
      </c>
      <c r="O76" s="81">
        <f>(SUM($C14:O14)+SUM($C31:O31))/$AW14</f>
        <v>0.70700137313279598</v>
      </c>
      <c r="P76" s="82">
        <f>(SUM($C14:P14)+SUM($C31:P31))/$AW14</f>
        <v>0.73764020070838243</v>
      </c>
      <c r="Q76" s="82">
        <f>(SUM($C14:Q14)+SUM($C31:Q31))/$AW14</f>
        <v>0.76458953595811296</v>
      </c>
      <c r="R76" s="80">
        <f>(SUM($C14:R14)+SUM($C31:R31))/$AW14</f>
        <v>0.7868009214106052</v>
      </c>
      <c r="S76" s="81">
        <f>(SUM($C14:S14)+SUM($C31:S31))/$AW14</f>
        <v>0.82811617730095977</v>
      </c>
      <c r="T76" s="82">
        <f>(SUM($C14:T14)+SUM($C31:T31))/$AW14</f>
        <v>0.84594765412453143</v>
      </c>
      <c r="U76" s="82">
        <f>(SUM($C14:U14)+SUM($C31:U31))/$AW14</f>
        <v>0.85726637492941826</v>
      </c>
      <c r="V76" s="80">
        <f>(SUM($C14:V14)+SUM($C31:V31))/$AW14</f>
        <v>0.88044280324418656</v>
      </c>
      <c r="W76" s="81"/>
      <c r="X76" s="82"/>
      <c r="Y76" s="82"/>
      <c r="Z76" s="80"/>
      <c r="AA76" s="81"/>
      <c r="AB76" s="82"/>
      <c r="AC76" s="82"/>
      <c r="AD76" s="80"/>
      <c r="AE76" s="81"/>
      <c r="AF76" s="82"/>
      <c r="AG76" s="82"/>
      <c r="AH76" s="80"/>
      <c r="AI76" s="81"/>
      <c r="AJ76" s="82"/>
      <c r="AK76" s="82"/>
      <c r="AL76" s="80"/>
      <c r="AM76" s="81"/>
      <c r="AN76" s="82"/>
      <c r="AO76" s="82"/>
      <c r="AP76" s="80"/>
      <c r="AQ76" s="83"/>
      <c r="AR76" s="82"/>
      <c r="AS76" s="82"/>
      <c r="AT76" s="80"/>
    </row>
    <row r="77" spans="2:46" x14ac:dyDescent="0.2">
      <c r="B77" s="56">
        <v>2012</v>
      </c>
      <c r="C77" s="78">
        <f>(SUM($C15:C15)+SUM($C32:C32))/$AW15</f>
        <v>2.0676774658450858E-2</v>
      </c>
      <c r="D77" s="79">
        <f>(SUM($C15:D15)+SUM($C32:D32))/$AW15</f>
        <v>4.7711485953224796E-2</v>
      </c>
      <c r="E77" s="79">
        <f>(SUM($C15:E15)+SUM($C32:E32))/$AW15</f>
        <v>8.3653190978298694E-2</v>
      </c>
      <c r="F77" s="80">
        <f>(SUM($C15:F15)+SUM($C32:F32))/$AW15</f>
        <v>0.13818340465791162</v>
      </c>
      <c r="G77" s="81">
        <f>(SUM($C15:G15)+SUM($C32:G32))/$AW15</f>
        <v>0.2014980612459987</v>
      </c>
      <c r="H77" s="82">
        <f>(SUM($C15:H15)+SUM($C32:H32))/$AW15</f>
        <v>0.25894008245219291</v>
      </c>
      <c r="I77" s="82">
        <f>(SUM($C15:I15)+SUM($C32:I32))/$AW15</f>
        <v>0.32999406854022356</v>
      </c>
      <c r="J77" s="80">
        <f>(SUM($C15:J15)+SUM($C32:J32))/$AW15</f>
        <v>0.40641283940450101</v>
      </c>
      <c r="K77" s="81">
        <f>(SUM($C15:K15)+SUM($C32:K32))/$AW15</f>
        <v>0.46572253513532058</v>
      </c>
      <c r="L77" s="82">
        <f>(SUM($C15:L15)+SUM($C32:L32))/$AW15</f>
        <v>0.51681887478737432</v>
      </c>
      <c r="M77" s="82">
        <f>(SUM($C15:M15)+SUM($C32:M32))/$AW15</f>
        <v>0.57118879199203909</v>
      </c>
      <c r="N77" s="80">
        <f>(SUM($C15:N15)+SUM($C32:N32))/$AW15</f>
        <v>0.62096473407522101</v>
      </c>
      <c r="O77" s="81">
        <f>(SUM($C15:O15)+SUM($C32:O32))/$AW15</f>
        <v>0.6652235081888459</v>
      </c>
      <c r="P77" s="82">
        <f>(SUM($C15:P15)+SUM($C32:P32))/$AW15</f>
        <v>0.70004853012544299</v>
      </c>
      <c r="Q77" s="82">
        <f>(SUM($C15:Q15)+SUM($C32:Q32))/$AW15</f>
        <v>0.72629891616053177</v>
      </c>
      <c r="R77" s="80">
        <f>(SUM($C15:R15)+SUM($C32:R32))/$AW15</f>
        <v>0.7679024691539581</v>
      </c>
      <c r="S77" s="81"/>
      <c r="T77" s="82"/>
      <c r="U77" s="82"/>
      <c r="V77" s="80"/>
      <c r="W77" s="81"/>
      <c r="X77" s="82"/>
      <c r="Y77" s="82"/>
      <c r="Z77" s="80"/>
      <c r="AA77" s="81"/>
      <c r="AB77" s="82"/>
      <c r="AC77" s="82"/>
      <c r="AD77" s="80"/>
      <c r="AE77" s="81"/>
      <c r="AF77" s="82"/>
      <c r="AG77" s="82"/>
      <c r="AH77" s="80"/>
      <c r="AI77" s="81"/>
      <c r="AJ77" s="82"/>
      <c r="AK77" s="82"/>
      <c r="AL77" s="80"/>
      <c r="AM77" s="81"/>
      <c r="AN77" s="82"/>
      <c r="AO77" s="82"/>
      <c r="AP77" s="80"/>
      <c r="AQ77" s="83"/>
      <c r="AR77" s="82"/>
      <c r="AS77" s="82"/>
      <c r="AT77" s="80"/>
    </row>
    <row r="78" spans="2:46" x14ac:dyDescent="0.2">
      <c r="B78" s="56">
        <v>2013</v>
      </c>
      <c r="C78" s="78">
        <f>(SUM($C16:C16)+SUM($C33:C33))/$AW16</f>
        <v>2.0870944679218472E-2</v>
      </c>
      <c r="D78" s="79">
        <f>(SUM($C16:D16)+SUM($C33:D33))/$AW16</f>
        <v>4.7411592697598787E-2</v>
      </c>
      <c r="E78" s="79">
        <f>(SUM($C16:E16)+SUM($C33:E33))/$AW16</f>
        <v>8.3127884150008297E-2</v>
      </c>
      <c r="F78" s="80">
        <f>(SUM($C16:F16)+SUM($C33:F33))/$AW16</f>
        <v>0.13108657009135258</v>
      </c>
      <c r="G78" s="81">
        <f>(SUM($C16:G16)+SUM($C33:G33))/$AW16</f>
        <v>0.19123527596657874</v>
      </c>
      <c r="H78" s="82">
        <f>(SUM($C16:H16)+SUM($C33:H33))/$AW16</f>
        <v>0.24728782888959425</v>
      </c>
      <c r="I78" s="82">
        <f>(SUM($C16:I16)+SUM($C33:I33))/$AW16</f>
        <v>0.3043409671876568</v>
      </c>
      <c r="J78" s="80">
        <f>(SUM($C16:J16)+SUM($C33:J33))/$AW16</f>
        <v>0.38268194320957583</v>
      </c>
      <c r="K78" s="81">
        <f>(SUM($C16:K16)+SUM($C33:K33))/$AW16</f>
        <v>0.45792254389253639</v>
      </c>
      <c r="L78" s="82">
        <f>(SUM($C16:L16)+SUM($C33:L33))/$AW16</f>
        <v>0.51493571767067903</v>
      </c>
      <c r="M78" s="82">
        <f>(SUM($C16:M16)+SUM($C33:M33))/$AW16</f>
        <v>0.55864323039043917</v>
      </c>
      <c r="N78" s="80">
        <f>(SUM($C16:N16)+SUM($C33:N33))/$AW16</f>
        <v>0.62044520535287784</v>
      </c>
      <c r="O78" s="81"/>
      <c r="P78" s="82"/>
      <c r="Q78" s="82"/>
      <c r="R78" s="80"/>
      <c r="S78" s="81"/>
      <c r="T78" s="82"/>
      <c r="U78" s="82"/>
      <c r="V78" s="80"/>
      <c r="W78" s="81"/>
      <c r="X78" s="82"/>
      <c r="Y78" s="82"/>
      <c r="Z78" s="80"/>
      <c r="AA78" s="81"/>
      <c r="AB78" s="82"/>
      <c r="AC78" s="82"/>
      <c r="AD78" s="80"/>
      <c r="AE78" s="81"/>
      <c r="AF78" s="82"/>
      <c r="AG78" s="82"/>
      <c r="AH78" s="80"/>
      <c r="AI78" s="81"/>
      <c r="AJ78" s="82"/>
      <c r="AK78" s="82"/>
      <c r="AL78" s="80"/>
      <c r="AM78" s="81"/>
      <c r="AN78" s="82"/>
      <c r="AO78" s="82"/>
      <c r="AP78" s="80"/>
      <c r="AQ78" s="83"/>
      <c r="AR78" s="82"/>
      <c r="AS78" s="82"/>
      <c r="AT78" s="80"/>
    </row>
    <row r="79" spans="2:46" x14ac:dyDescent="0.2">
      <c r="B79" s="56">
        <v>2014</v>
      </c>
      <c r="C79" s="78">
        <f>(SUM($C17:C17)+SUM($C34:C34))/$AW17</f>
        <v>2.4936956328840368E-2</v>
      </c>
      <c r="D79" s="79">
        <f>(SUM($C17:D17)+SUM($C34:D34))/$AW17</f>
        <v>5.1668617848013944E-2</v>
      </c>
      <c r="E79" s="79">
        <f>(SUM($C17:E17)+SUM($C34:E34))/$AW17</f>
        <v>9.799444557348988E-2</v>
      </c>
      <c r="F79" s="80">
        <f>(SUM($C17:F17)+SUM($C34:F34))/$AW17</f>
        <v>0.15892389963390302</v>
      </c>
      <c r="G79" s="81">
        <f>(SUM($C17:G17)+SUM($C34:G34))/$AW17</f>
        <v>0.22346136947169259</v>
      </c>
      <c r="H79" s="82">
        <f>(SUM($C17:H17)+SUM($C34:H34))/$AW17</f>
        <v>0.28911688053331652</v>
      </c>
      <c r="I79" s="82">
        <f>(SUM($C17:I17)+SUM($C34:I34))/$AW17</f>
        <v>0.34495346504045954</v>
      </c>
      <c r="J79" s="80">
        <f>(SUM($C17:J17)+SUM($C34:J34))/$AW17</f>
        <v>0.39742615804282672</v>
      </c>
      <c r="K79" s="81"/>
      <c r="L79" s="82"/>
      <c r="M79" s="82"/>
      <c r="N79" s="80"/>
      <c r="O79" s="81"/>
      <c r="P79" s="82"/>
      <c r="Q79" s="82"/>
      <c r="R79" s="80"/>
      <c r="S79" s="81"/>
      <c r="T79" s="82"/>
      <c r="U79" s="82"/>
      <c r="V79" s="80"/>
      <c r="W79" s="81"/>
      <c r="X79" s="82"/>
      <c r="Y79" s="82"/>
      <c r="Z79" s="80"/>
      <c r="AA79" s="81"/>
      <c r="AB79" s="82"/>
      <c r="AC79" s="82"/>
      <c r="AD79" s="80"/>
      <c r="AE79" s="81"/>
      <c r="AF79" s="82"/>
      <c r="AG79" s="82"/>
      <c r="AH79" s="80"/>
      <c r="AI79" s="81"/>
      <c r="AJ79" s="82"/>
      <c r="AK79" s="82"/>
      <c r="AL79" s="80"/>
      <c r="AM79" s="81"/>
      <c r="AN79" s="82"/>
      <c r="AO79" s="82"/>
      <c r="AP79" s="80"/>
      <c r="AQ79" s="83"/>
      <c r="AR79" s="82"/>
      <c r="AS79" s="82"/>
      <c r="AT79" s="80"/>
    </row>
    <row r="80" spans="2:46" ht="13.5" thickBot="1" x14ac:dyDescent="0.25">
      <c r="B80" s="64">
        <v>2015</v>
      </c>
      <c r="C80" s="84">
        <f>(SUM($C18:C18)+SUM($C35:C35))/$AW18</f>
        <v>1.9664104581075221E-2</v>
      </c>
      <c r="D80" s="85">
        <f>(SUM($C18:D18)+SUM($C35:D35))/$AW18</f>
        <v>4.2407124110055011E-2</v>
      </c>
      <c r="E80" s="85">
        <f>(SUM($C18:E18)+SUM($C35:E35))/$AW18</f>
        <v>7.2625612628928707E-2</v>
      </c>
      <c r="F80" s="86">
        <f>(SUM($C18:F18)+SUM($C35:F35))/$AW18</f>
        <v>0.11154254144458978</v>
      </c>
      <c r="G80" s="87"/>
      <c r="H80" s="88"/>
      <c r="I80" s="88"/>
      <c r="J80" s="86"/>
      <c r="K80" s="87"/>
      <c r="L80" s="88"/>
      <c r="M80" s="88"/>
      <c r="N80" s="86"/>
      <c r="O80" s="87"/>
      <c r="P80" s="88"/>
      <c r="Q80" s="88"/>
      <c r="R80" s="86"/>
      <c r="S80" s="87"/>
      <c r="T80" s="88"/>
      <c r="U80" s="88"/>
      <c r="V80" s="86"/>
      <c r="W80" s="87"/>
      <c r="X80" s="88"/>
      <c r="Y80" s="88"/>
      <c r="Z80" s="86"/>
      <c r="AA80" s="87"/>
      <c r="AB80" s="88"/>
      <c r="AC80" s="88"/>
      <c r="AD80" s="86"/>
      <c r="AE80" s="87"/>
      <c r="AF80" s="88"/>
      <c r="AG80" s="88"/>
      <c r="AH80" s="86"/>
      <c r="AI80" s="87"/>
      <c r="AJ80" s="88"/>
      <c r="AK80" s="88"/>
      <c r="AL80" s="86"/>
      <c r="AM80" s="87"/>
      <c r="AN80" s="88"/>
      <c r="AO80" s="88"/>
      <c r="AP80" s="86"/>
      <c r="AQ80" s="89"/>
      <c r="AR80" s="88"/>
      <c r="AS80" s="88"/>
      <c r="AT80" s="86"/>
    </row>
  </sheetData>
  <mergeCells count="45">
    <mergeCell ref="W23:Z23"/>
    <mergeCell ref="AA23:AD23"/>
    <mergeCell ref="AE23:AH23"/>
    <mergeCell ref="AI23:AL23"/>
    <mergeCell ref="AM23:AP23"/>
    <mergeCell ref="AQ23:AT23"/>
    <mergeCell ref="AA6:AD6"/>
    <mergeCell ref="AE6:AH6"/>
    <mergeCell ref="AI6:AL6"/>
    <mergeCell ref="AM6:AP6"/>
    <mergeCell ref="AQ6:AT6"/>
    <mergeCell ref="C23:F23"/>
    <mergeCell ref="G23:J23"/>
    <mergeCell ref="K23:N23"/>
    <mergeCell ref="O23:R23"/>
    <mergeCell ref="S23:V23"/>
    <mergeCell ref="AV6:AW6"/>
    <mergeCell ref="W6:Z6"/>
    <mergeCell ref="C6:F6"/>
    <mergeCell ref="G6:J6"/>
    <mergeCell ref="K6:N6"/>
    <mergeCell ref="O6:R6"/>
    <mergeCell ref="S6:V6"/>
    <mergeCell ref="AM51:AP51"/>
    <mergeCell ref="C51:F51"/>
    <mergeCell ref="G51:J51"/>
    <mergeCell ref="K51:N51"/>
    <mergeCell ref="O51:R51"/>
    <mergeCell ref="S51:V51"/>
    <mergeCell ref="AQ51:AT51"/>
    <mergeCell ref="C68:F68"/>
    <mergeCell ref="G68:J68"/>
    <mergeCell ref="K68:N68"/>
    <mergeCell ref="O68:R68"/>
    <mergeCell ref="S68:V68"/>
    <mergeCell ref="W68:Z68"/>
    <mergeCell ref="AA68:AD68"/>
    <mergeCell ref="AE68:AH68"/>
    <mergeCell ref="AI68:AL68"/>
    <mergeCell ref="AM68:AP68"/>
    <mergeCell ref="AQ68:AT68"/>
    <mergeCell ref="W51:Z51"/>
    <mergeCell ref="AA51:AD51"/>
    <mergeCell ref="AE51:AH51"/>
    <mergeCell ref="AI51:AL51"/>
  </mergeCells>
  <pageMargins left="0.7" right="0.7" top="0.75" bottom="0.75" header="0.3" footer="0.3"/>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Disclaimer</vt:lpstr>
      <vt:lpstr>1) Notification Year</vt:lpstr>
      <vt:lpstr>2) Settlement Year</vt:lpstr>
      <vt:lpstr>3) Monthly Notifications</vt:lpstr>
      <vt:lpstr>4) Settlement patterns</vt:lpstr>
      <vt:lpstr>Disclaimer!Print_Area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ifoa-user</dc:creator>
  <cp:lastModifiedBy>Edler, Stephen</cp:lastModifiedBy>
  <cp:lastPrinted>2016-05-12T08:30:48Z</cp:lastPrinted>
  <dcterms:created xsi:type="dcterms:W3CDTF">2007-05-24T11:51:49Z</dcterms:created>
  <dcterms:modified xsi:type="dcterms:W3CDTF">2016-05-12T11:15:20Z</dcterms:modified>
</cp:coreProperties>
</file>