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5200" windowHeight="11985"/>
  </bookViews>
  <sheets>
    <sheet name="RawData" sheetId="6" r:id="rId1"/>
    <sheet name="SimNos" sheetId="7" r:id="rId2"/>
    <sheet name="SimAmounts" sheetId="1" r:id="rId3"/>
    <sheet name="Reinsurance" sheetId="3" r:id="rId4"/>
    <sheet name="RIStats" sheetId="4" r:id="rId5"/>
    <sheet name="Chart1" sheetId="8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5" i="3" l="1"/>
  <c r="L264" i="3"/>
  <c r="L263" i="3"/>
  <c r="L262" i="3"/>
  <c r="L261" i="3"/>
  <c r="L260" i="3"/>
  <c r="L259" i="3"/>
  <c r="L258" i="3"/>
  <c r="L257" i="3"/>
  <c r="L256" i="3"/>
  <c r="L255" i="3"/>
  <c r="L254" i="3"/>
  <c r="L253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4" i="3" s="1"/>
  <c r="L17" i="3"/>
  <c r="L16" i="3"/>
  <c r="G14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B9" i="3" l="1"/>
  <c r="D17" i="3" l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D125" i="3" s="1"/>
  <c r="D126" i="3" s="1"/>
  <c r="D127" i="3" s="1"/>
  <c r="D128" i="3" s="1"/>
  <c r="D129" i="3" s="1"/>
  <c r="D130" i="3" s="1"/>
  <c r="D131" i="3" s="1"/>
  <c r="D132" i="3" s="1"/>
  <c r="D133" i="3" s="1"/>
  <c r="D134" i="3" s="1"/>
  <c r="D135" i="3" s="1"/>
  <c r="D136" i="3" s="1"/>
  <c r="D137" i="3" s="1"/>
  <c r="D138" i="3" s="1"/>
  <c r="D139" i="3" s="1"/>
  <c r="D140" i="3" s="1"/>
  <c r="D141" i="3" s="1"/>
  <c r="D142" i="3" s="1"/>
  <c r="D143" i="3" s="1"/>
  <c r="D144" i="3" s="1"/>
  <c r="D145" i="3" s="1"/>
  <c r="D146" i="3" s="1"/>
  <c r="D147" i="3" s="1"/>
  <c r="D148" i="3" s="1"/>
  <c r="D149" i="3" s="1"/>
  <c r="D150" i="3" s="1"/>
  <c r="D151" i="3" s="1"/>
  <c r="D152" i="3" s="1"/>
  <c r="D153" i="3" s="1"/>
  <c r="D154" i="3" s="1"/>
  <c r="D155" i="3" s="1"/>
  <c r="D156" i="3" s="1"/>
  <c r="D157" i="3" s="1"/>
  <c r="D158" i="3" s="1"/>
  <c r="D159" i="3" s="1"/>
  <c r="D160" i="3" s="1"/>
  <c r="D161" i="3" s="1"/>
  <c r="D162" i="3" s="1"/>
  <c r="D163" i="3" s="1"/>
  <c r="D164" i="3" s="1"/>
  <c r="D165" i="3" s="1"/>
  <c r="D166" i="3" s="1"/>
  <c r="D167" i="3" s="1"/>
  <c r="D168" i="3" s="1"/>
  <c r="D169" i="3" s="1"/>
  <c r="D170" i="3" s="1"/>
  <c r="D171" i="3" s="1"/>
  <c r="D172" i="3" s="1"/>
  <c r="D173" i="3" s="1"/>
  <c r="D174" i="3" s="1"/>
  <c r="D175" i="3" s="1"/>
  <c r="D176" i="3" s="1"/>
  <c r="D177" i="3" s="1"/>
  <c r="D178" i="3" s="1"/>
  <c r="D179" i="3" s="1"/>
  <c r="D180" i="3" s="1"/>
  <c r="D181" i="3" s="1"/>
  <c r="D182" i="3" s="1"/>
  <c r="D183" i="3" s="1"/>
  <c r="D184" i="3" s="1"/>
  <c r="D185" i="3" s="1"/>
  <c r="D186" i="3" s="1"/>
  <c r="D187" i="3" s="1"/>
  <c r="D188" i="3" s="1"/>
  <c r="D189" i="3" s="1"/>
  <c r="D190" i="3" s="1"/>
  <c r="D191" i="3" s="1"/>
  <c r="D192" i="3" s="1"/>
  <c r="D193" i="3" s="1"/>
  <c r="D194" i="3" s="1"/>
  <c r="D195" i="3" s="1"/>
  <c r="D196" i="3" s="1"/>
  <c r="D197" i="3" s="1"/>
  <c r="D198" i="3" s="1"/>
  <c r="D199" i="3" s="1"/>
  <c r="D200" i="3" s="1"/>
  <c r="D201" i="3" s="1"/>
  <c r="D202" i="3" s="1"/>
  <c r="D203" i="3" s="1"/>
  <c r="D204" i="3" s="1"/>
  <c r="D205" i="3" s="1"/>
  <c r="D206" i="3" s="1"/>
  <c r="D207" i="3" s="1"/>
  <c r="D208" i="3" s="1"/>
  <c r="D209" i="3" s="1"/>
  <c r="D210" i="3" s="1"/>
  <c r="D211" i="3" s="1"/>
  <c r="D212" i="3" s="1"/>
  <c r="D213" i="3" s="1"/>
  <c r="D214" i="3" s="1"/>
  <c r="D215" i="3" s="1"/>
  <c r="D216" i="3" s="1"/>
  <c r="D217" i="3" s="1"/>
  <c r="D218" i="3" s="1"/>
  <c r="D219" i="3" s="1"/>
  <c r="D220" i="3" s="1"/>
  <c r="D221" i="3" s="1"/>
  <c r="D222" i="3" s="1"/>
  <c r="D223" i="3" s="1"/>
  <c r="D224" i="3" s="1"/>
  <c r="D225" i="3" s="1"/>
  <c r="D226" i="3" s="1"/>
  <c r="D227" i="3" s="1"/>
  <c r="D228" i="3" s="1"/>
  <c r="D229" i="3" s="1"/>
  <c r="D230" i="3" s="1"/>
  <c r="D231" i="3" s="1"/>
  <c r="D232" i="3" s="1"/>
  <c r="D233" i="3" s="1"/>
  <c r="D234" i="3" s="1"/>
  <c r="D235" i="3" s="1"/>
  <c r="D236" i="3" s="1"/>
  <c r="D237" i="3" s="1"/>
  <c r="D238" i="3" s="1"/>
  <c r="D239" i="3" s="1"/>
  <c r="D240" i="3" s="1"/>
  <c r="D241" i="3" s="1"/>
  <c r="D242" i="3" s="1"/>
  <c r="D243" i="3" s="1"/>
  <c r="D244" i="3" s="1"/>
  <c r="D245" i="3" s="1"/>
  <c r="D246" i="3" s="1"/>
  <c r="D247" i="3" s="1"/>
  <c r="D248" i="3" s="1"/>
  <c r="D249" i="3" s="1"/>
  <c r="D250" i="3" s="1"/>
  <c r="D251" i="3" s="1"/>
  <c r="D252" i="3" s="1"/>
  <c r="D253" i="3" s="1"/>
  <c r="D254" i="3" s="1"/>
  <c r="D255" i="3" s="1"/>
  <c r="D256" i="3" s="1"/>
  <c r="D257" i="3" s="1"/>
  <c r="D258" i="3" s="1"/>
  <c r="D259" i="3" s="1"/>
  <c r="D260" i="3" s="1"/>
  <c r="D261" i="3" s="1"/>
  <c r="D262" i="3" s="1"/>
  <c r="D263" i="3" s="1"/>
  <c r="D264" i="3" s="1"/>
  <c r="D265" i="3" s="1"/>
  <c r="E9" i="3"/>
  <c r="I17" i="3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I60" i="3" s="1"/>
  <c r="I61" i="3" s="1"/>
  <c r="I62" i="3" s="1"/>
  <c r="I63" i="3" s="1"/>
  <c r="I64" i="3" s="1"/>
  <c r="I65" i="3" s="1"/>
  <c r="I66" i="3" s="1"/>
  <c r="I67" i="3" s="1"/>
  <c r="I68" i="3" s="1"/>
  <c r="I69" i="3" s="1"/>
  <c r="I70" i="3" s="1"/>
  <c r="I71" i="3" s="1"/>
  <c r="I72" i="3" s="1"/>
  <c r="I73" i="3" s="1"/>
  <c r="I74" i="3" s="1"/>
  <c r="I75" i="3" s="1"/>
  <c r="I76" i="3" s="1"/>
  <c r="I77" i="3" s="1"/>
  <c r="I78" i="3" s="1"/>
  <c r="I79" i="3" s="1"/>
  <c r="I80" i="3" s="1"/>
  <c r="I81" i="3" s="1"/>
  <c r="I82" i="3" s="1"/>
  <c r="I83" i="3" s="1"/>
  <c r="I84" i="3" s="1"/>
  <c r="I85" i="3" s="1"/>
  <c r="I86" i="3" s="1"/>
  <c r="I87" i="3" s="1"/>
  <c r="I88" i="3" s="1"/>
  <c r="I89" i="3" s="1"/>
  <c r="I90" i="3" s="1"/>
  <c r="I91" i="3" s="1"/>
  <c r="I92" i="3" s="1"/>
  <c r="I93" i="3" s="1"/>
  <c r="I94" i="3" s="1"/>
  <c r="I95" i="3" s="1"/>
  <c r="I96" i="3" s="1"/>
  <c r="I97" i="3" s="1"/>
  <c r="I98" i="3" s="1"/>
  <c r="I99" i="3" s="1"/>
  <c r="I100" i="3" s="1"/>
  <c r="I101" i="3" s="1"/>
  <c r="I102" i="3" s="1"/>
  <c r="I103" i="3" s="1"/>
  <c r="I104" i="3" s="1"/>
  <c r="I105" i="3" s="1"/>
  <c r="I106" i="3" s="1"/>
  <c r="I107" i="3" s="1"/>
  <c r="I108" i="3" s="1"/>
  <c r="I109" i="3" s="1"/>
  <c r="I110" i="3" s="1"/>
  <c r="I111" i="3" s="1"/>
  <c r="I112" i="3" s="1"/>
  <c r="I113" i="3" s="1"/>
  <c r="I114" i="3" s="1"/>
  <c r="I115" i="3" s="1"/>
  <c r="I116" i="3" s="1"/>
  <c r="I117" i="3" s="1"/>
  <c r="I118" i="3" s="1"/>
  <c r="I119" i="3" s="1"/>
  <c r="I120" i="3" s="1"/>
  <c r="I121" i="3" s="1"/>
  <c r="I122" i="3" s="1"/>
  <c r="I123" i="3" s="1"/>
  <c r="I124" i="3" s="1"/>
  <c r="I125" i="3" s="1"/>
  <c r="I126" i="3" s="1"/>
  <c r="I127" i="3" s="1"/>
  <c r="I128" i="3" s="1"/>
  <c r="I129" i="3" s="1"/>
  <c r="I130" i="3" s="1"/>
  <c r="I131" i="3" s="1"/>
  <c r="I132" i="3" s="1"/>
  <c r="I133" i="3" s="1"/>
  <c r="I134" i="3" s="1"/>
  <c r="I135" i="3" s="1"/>
  <c r="I136" i="3" s="1"/>
  <c r="I137" i="3" s="1"/>
  <c r="I138" i="3" s="1"/>
  <c r="I139" i="3" s="1"/>
  <c r="I140" i="3" s="1"/>
  <c r="I141" i="3" s="1"/>
  <c r="I142" i="3" s="1"/>
  <c r="I143" i="3" s="1"/>
  <c r="I144" i="3" s="1"/>
  <c r="I145" i="3" s="1"/>
  <c r="I146" i="3" s="1"/>
  <c r="I147" i="3" s="1"/>
  <c r="I148" i="3" s="1"/>
  <c r="I149" i="3" s="1"/>
  <c r="I150" i="3" s="1"/>
  <c r="I151" i="3" s="1"/>
  <c r="I152" i="3" s="1"/>
  <c r="I153" i="3" s="1"/>
  <c r="I154" i="3" s="1"/>
  <c r="I155" i="3" s="1"/>
  <c r="I156" i="3" s="1"/>
  <c r="I157" i="3" s="1"/>
  <c r="I158" i="3" s="1"/>
  <c r="I159" i="3" s="1"/>
  <c r="I160" i="3" s="1"/>
  <c r="I161" i="3" s="1"/>
  <c r="I162" i="3" s="1"/>
  <c r="I163" i="3" s="1"/>
  <c r="I164" i="3" s="1"/>
  <c r="I165" i="3" s="1"/>
  <c r="I166" i="3" s="1"/>
  <c r="I167" i="3" s="1"/>
  <c r="I168" i="3" s="1"/>
  <c r="I169" i="3" s="1"/>
  <c r="I170" i="3" s="1"/>
  <c r="I171" i="3" s="1"/>
  <c r="I172" i="3" s="1"/>
  <c r="I173" i="3" s="1"/>
  <c r="I174" i="3" s="1"/>
  <c r="I175" i="3" s="1"/>
  <c r="I176" i="3" s="1"/>
  <c r="I177" i="3" s="1"/>
  <c r="I178" i="3" s="1"/>
  <c r="I179" i="3" s="1"/>
  <c r="I180" i="3" s="1"/>
  <c r="I181" i="3" s="1"/>
  <c r="I182" i="3" s="1"/>
  <c r="I183" i="3" s="1"/>
  <c r="I184" i="3" s="1"/>
  <c r="I185" i="3" s="1"/>
  <c r="I186" i="3" s="1"/>
  <c r="I187" i="3" s="1"/>
  <c r="I188" i="3" s="1"/>
  <c r="I189" i="3" s="1"/>
  <c r="I190" i="3" s="1"/>
  <c r="I191" i="3" s="1"/>
  <c r="I192" i="3" s="1"/>
  <c r="I193" i="3" s="1"/>
  <c r="I194" i="3" s="1"/>
  <c r="I195" i="3" s="1"/>
  <c r="I196" i="3" s="1"/>
  <c r="I197" i="3" s="1"/>
  <c r="I198" i="3" s="1"/>
  <c r="I199" i="3" s="1"/>
  <c r="I200" i="3" s="1"/>
  <c r="I201" i="3" s="1"/>
  <c r="I202" i="3" s="1"/>
  <c r="I203" i="3" s="1"/>
  <c r="I204" i="3" s="1"/>
  <c r="I205" i="3" s="1"/>
  <c r="I206" i="3" s="1"/>
  <c r="I207" i="3" s="1"/>
  <c r="I208" i="3" s="1"/>
  <c r="I209" i="3" s="1"/>
  <c r="I210" i="3" s="1"/>
  <c r="I211" i="3" s="1"/>
  <c r="I212" i="3" s="1"/>
  <c r="I213" i="3" s="1"/>
  <c r="I214" i="3" s="1"/>
  <c r="I215" i="3" s="1"/>
  <c r="I216" i="3" s="1"/>
  <c r="I217" i="3" s="1"/>
  <c r="I218" i="3" s="1"/>
  <c r="I219" i="3" s="1"/>
  <c r="I220" i="3" s="1"/>
  <c r="I221" i="3" s="1"/>
  <c r="I222" i="3" s="1"/>
  <c r="I223" i="3" s="1"/>
  <c r="I224" i="3" s="1"/>
  <c r="I225" i="3" s="1"/>
  <c r="I226" i="3" s="1"/>
  <c r="I227" i="3" s="1"/>
  <c r="I228" i="3" s="1"/>
  <c r="I229" i="3" s="1"/>
  <c r="I230" i="3" s="1"/>
  <c r="I231" i="3" s="1"/>
  <c r="I232" i="3" s="1"/>
  <c r="I233" i="3" s="1"/>
  <c r="I234" i="3" s="1"/>
  <c r="I235" i="3" s="1"/>
  <c r="I236" i="3" s="1"/>
  <c r="I237" i="3" s="1"/>
  <c r="I238" i="3" s="1"/>
  <c r="I239" i="3" s="1"/>
  <c r="I240" i="3" s="1"/>
  <c r="I241" i="3" s="1"/>
  <c r="I242" i="3" s="1"/>
  <c r="I243" i="3" s="1"/>
  <c r="I244" i="3" s="1"/>
  <c r="I245" i="3" s="1"/>
  <c r="I246" i="3" s="1"/>
  <c r="I247" i="3" s="1"/>
  <c r="I248" i="3" s="1"/>
  <c r="I249" i="3" s="1"/>
  <c r="I250" i="3" s="1"/>
  <c r="I251" i="3" s="1"/>
  <c r="I252" i="3" s="1"/>
  <c r="I253" i="3" s="1"/>
  <c r="I254" i="3" s="1"/>
  <c r="I255" i="3" s="1"/>
  <c r="I256" i="3" s="1"/>
  <c r="I257" i="3" s="1"/>
  <c r="I258" i="3" s="1"/>
  <c r="I259" i="3" s="1"/>
  <c r="I260" i="3" s="1"/>
  <c r="I261" i="3" s="1"/>
  <c r="I262" i="3" s="1"/>
  <c r="I263" i="3" s="1"/>
  <c r="I264" i="3" s="1"/>
  <c r="I265" i="3" s="1"/>
  <c r="J9" i="3"/>
  <c r="A8" i="4" l="1"/>
  <c r="A9" i="4" l="1"/>
  <c r="A10" i="4" l="1"/>
  <c r="F17" i="6"/>
  <c r="A11" i="4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M6" i="7"/>
  <c r="M5" i="7"/>
  <c r="A12" i="4" l="1"/>
  <c r="Q7" i="7"/>
  <c r="Q8" i="7" s="1"/>
  <c r="Q9" i="7" s="1"/>
  <c r="Q10" i="7" s="1"/>
  <c r="Q11" i="7" s="1"/>
  <c r="Q12" i="7" s="1"/>
  <c r="Q13" i="7" s="1"/>
  <c r="M7" i="7" s="1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B13" i="7"/>
  <c r="U13" i="7" s="1"/>
  <c r="A13" i="7"/>
  <c r="D12" i="7" s="1"/>
  <c r="B12" i="7"/>
  <c r="U12" i="7" s="1"/>
  <c r="A12" i="7"/>
  <c r="D11" i="7" s="1"/>
  <c r="B11" i="7"/>
  <c r="U11" i="7" s="1"/>
  <c r="A11" i="7"/>
  <c r="D10" i="7" s="1"/>
  <c r="B10" i="7"/>
  <c r="U10" i="7" s="1"/>
  <c r="A10" i="7"/>
  <c r="D9" i="7" s="1"/>
  <c r="B9" i="7"/>
  <c r="U9" i="7" s="1"/>
  <c r="A9" i="7"/>
  <c r="D8" i="7" s="1"/>
  <c r="B8" i="7"/>
  <c r="U8" i="7" s="1"/>
  <c r="A8" i="7"/>
  <c r="D7" i="7" s="1"/>
  <c r="B7" i="7"/>
  <c r="U7" i="7" s="1"/>
  <c r="A7" i="7"/>
  <c r="D6" i="7" s="1"/>
  <c r="B6" i="7"/>
  <c r="A6" i="7"/>
  <c r="D5" i="7" s="1"/>
  <c r="H6" i="7"/>
  <c r="H5" i="7"/>
  <c r="H4" i="7"/>
  <c r="G5" i="7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G34" i="7" s="1"/>
  <c r="G35" i="7" s="1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G50" i="7" s="1"/>
  <c r="G51" i="7" s="1"/>
  <c r="G52" i="7" s="1"/>
  <c r="G53" i="7" s="1"/>
  <c r="G54" i="7" s="1"/>
  <c r="G55" i="7" s="1"/>
  <c r="G56" i="7" s="1"/>
  <c r="G57" i="7" s="1"/>
  <c r="G58" i="7" s="1"/>
  <c r="G59" i="7" s="1"/>
  <c r="G60" i="7" s="1"/>
  <c r="G61" i="7" s="1"/>
  <c r="G62" i="7" s="1"/>
  <c r="G63" i="7" s="1"/>
  <c r="G64" i="7" s="1"/>
  <c r="G65" i="7" s="1"/>
  <c r="G66" i="7" s="1"/>
  <c r="G67" i="7" s="1"/>
  <c r="G68" i="7" s="1"/>
  <c r="G69" i="7" s="1"/>
  <c r="G70" i="7" s="1"/>
  <c r="G71" i="7" s="1"/>
  <c r="G72" i="7" s="1"/>
  <c r="G73" i="7" s="1"/>
  <c r="G74" i="7" s="1"/>
  <c r="G75" i="7" s="1"/>
  <c r="G76" i="7" s="1"/>
  <c r="G77" i="7" s="1"/>
  <c r="G78" i="7" s="1"/>
  <c r="G79" i="7" s="1"/>
  <c r="G80" i="7" s="1"/>
  <c r="G81" i="7" s="1"/>
  <c r="G82" i="7" s="1"/>
  <c r="G83" i="7" s="1"/>
  <c r="G84" i="7" s="1"/>
  <c r="G85" i="7" s="1"/>
  <c r="G86" i="7" s="1"/>
  <c r="G87" i="7" s="1"/>
  <c r="G88" i="7" s="1"/>
  <c r="G89" i="7" s="1"/>
  <c r="G90" i="7" s="1"/>
  <c r="G91" i="7" s="1"/>
  <c r="G92" i="7" s="1"/>
  <c r="G93" i="7" s="1"/>
  <c r="G94" i="7" s="1"/>
  <c r="G95" i="7" s="1"/>
  <c r="G96" i="7" s="1"/>
  <c r="G97" i="7" s="1"/>
  <c r="G98" i="7" s="1"/>
  <c r="G99" i="7" s="1"/>
  <c r="G100" i="7" s="1"/>
  <c r="G101" i="7" s="1"/>
  <c r="G102" i="7" s="1"/>
  <c r="G103" i="7" s="1"/>
  <c r="G104" i="7" s="1"/>
  <c r="G105" i="7" s="1"/>
  <c r="G106" i="7" s="1"/>
  <c r="G107" i="7" s="1"/>
  <c r="G108" i="7" s="1"/>
  <c r="G109" i="7" s="1"/>
  <c r="G110" i="7" s="1"/>
  <c r="G111" i="7" s="1"/>
  <c r="G112" i="7" s="1"/>
  <c r="G113" i="7" s="1"/>
  <c r="G114" i="7" s="1"/>
  <c r="G115" i="7" s="1"/>
  <c r="G116" i="7" s="1"/>
  <c r="G117" i="7" s="1"/>
  <c r="G118" i="7" s="1"/>
  <c r="G119" i="7" s="1"/>
  <c r="G120" i="7" s="1"/>
  <c r="G121" i="7" s="1"/>
  <c r="G122" i="7" s="1"/>
  <c r="G123" i="7" s="1"/>
  <c r="G124" i="7" s="1"/>
  <c r="G125" i="7" s="1"/>
  <c r="G126" i="7" s="1"/>
  <c r="G127" i="7" s="1"/>
  <c r="G128" i="7" s="1"/>
  <c r="G129" i="7" s="1"/>
  <c r="G130" i="7" s="1"/>
  <c r="G131" i="7" s="1"/>
  <c r="G132" i="7" s="1"/>
  <c r="G133" i="7" s="1"/>
  <c r="G134" i="7" s="1"/>
  <c r="G135" i="7" s="1"/>
  <c r="G136" i="7" s="1"/>
  <c r="G137" i="7" s="1"/>
  <c r="G138" i="7" s="1"/>
  <c r="G139" i="7" s="1"/>
  <c r="G140" i="7" s="1"/>
  <c r="G141" i="7" s="1"/>
  <c r="G142" i="7" s="1"/>
  <c r="G143" i="7" s="1"/>
  <c r="G144" i="7" s="1"/>
  <c r="G145" i="7" s="1"/>
  <c r="G146" i="7" s="1"/>
  <c r="G147" i="7" s="1"/>
  <c r="G148" i="7" s="1"/>
  <c r="G149" i="7" s="1"/>
  <c r="G150" i="7" s="1"/>
  <c r="G151" i="7" s="1"/>
  <c r="G152" i="7" s="1"/>
  <c r="G153" i="7" s="1"/>
  <c r="G154" i="7" s="1"/>
  <c r="G155" i="7" s="1"/>
  <c r="G156" i="7" s="1"/>
  <c r="G157" i="7" s="1"/>
  <c r="G158" i="7" s="1"/>
  <c r="G159" i="7" s="1"/>
  <c r="G160" i="7" s="1"/>
  <c r="G161" i="7" s="1"/>
  <c r="G162" i="7" s="1"/>
  <c r="G163" i="7" s="1"/>
  <c r="G164" i="7" s="1"/>
  <c r="G165" i="7" s="1"/>
  <c r="G166" i="7" s="1"/>
  <c r="G167" i="7" s="1"/>
  <c r="G168" i="7" s="1"/>
  <c r="G169" i="7" s="1"/>
  <c r="G170" i="7" s="1"/>
  <c r="G171" i="7" s="1"/>
  <c r="G172" i="7" s="1"/>
  <c r="G173" i="7" s="1"/>
  <c r="G174" i="7" s="1"/>
  <c r="G175" i="7" s="1"/>
  <c r="G176" i="7" s="1"/>
  <c r="G177" i="7" s="1"/>
  <c r="G178" i="7" s="1"/>
  <c r="G179" i="7" s="1"/>
  <c r="G180" i="7" s="1"/>
  <c r="G181" i="7" s="1"/>
  <c r="G182" i="7" s="1"/>
  <c r="G183" i="7" s="1"/>
  <c r="G184" i="7" s="1"/>
  <c r="G185" i="7" s="1"/>
  <c r="G186" i="7" s="1"/>
  <c r="G187" i="7" s="1"/>
  <c r="G188" i="7" s="1"/>
  <c r="G189" i="7" s="1"/>
  <c r="G190" i="7" s="1"/>
  <c r="G191" i="7" s="1"/>
  <c r="G192" i="7" s="1"/>
  <c r="G193" i="7" s="1"/>
  <c r="G194" i="7" s="1"/>
  <c r="G195" i="7" s="1"/>
  <c r="G196" i="7" s="1"/>
  <c r="G197" i="7" s="1"/>
  <c r="G198" i="7" s="1"/>
  <c r="G199" i="7" s="1"/>
  <c r="G200" i="7" s="1"/>
  <c r="G201" i="7" s="1"/>
  <c r="G202" i="7" s="1"/>
  <c r="G203" i="7" s="1"/>
  <c r="G204" i="7" s="1"/>
  <c r="G205" i="7" s="1"/>
  <c r="G206" i="7" s="1"/>
  <c r="G207" i="7" s="1"/>
  <c r="G208" i="7" s="1"/>
  <c r="G209" i="7" s="1"/>
  <c r="G210" i="7" s="1"/>
  <c r="G211" i="7" s="1"/>
  <c r="G212" i="7" s="1"/>
  <c r="G213" i="7" s="1"/>
  <c r="G214" i="7" s="1"/>
  <c r="G215" i="7" s="1"/>
  <c r="G216" i="7" s="1"/>
  <c r="G217" i="7" s="1"/>
  <c r="G218" i="7" s="1"/>
  <c r="G219" i="7" s="1"/>
  <c r="G220" i="7" s="1"/>
  <c r="G221" i="7" s="1"/>
  <c r="G222" i="7" s="1"/>
  <c r="G223" i="7" s="1"/>
  <c r="G224" i="7" s="1"/>
  <c r="G225" i="7" s="1"/>
  <c r="G226" i="7" s="1"/>
  <c r="G227" i="7" s="1"/>
  <c r="G228" i="7" s="1"/>
  <c r="G229" i="7" s="1"/>
  <c r="G230" i="7" s="1"/>
  <c r="G231" i="7" s="1"/>
  <c r="G232" i="7" s="1"/>
  <c r="G233" i="7" s="1"/>
  <c r="G234" i="7" s="1"/>
  <c r="G235" i="7" s="1"/>
  <c r="G236" i="7" s="1"/>
  <c r="G237" i="7" s="1"/>
  <c r="G238" i="7" s="1"/>
  <c r="G239" i="7" s="1"/>
  <c r="G240" i="7" s="1"/>
  <c r="G241" i="7" s="1"/>
  <c r="G242" i="7" s="1"/>
  <c r="G243" i="7" s="1"/>
  <c r="G244" i="7" s="1"/>
  <c r="G245" i="7" s="1"/>
  <c r="G246" i="7" s="1"/>
  <c r="G247" i="7" s="1"/>
  <c r="G248" i="7" s="1"/>
  <c r="G249" i="7" s="1"/>
  <c r="G250" i="7" s="1"/>
  <c r="G251" i="7" s="1"/>
  <c r="G252" i="7" s="1"/>
  <c r="G253" i="7" s="1"/>
  <c r="H8" i="6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H89" i="6" s="1"/>
  <c r="H90" i="6" s="1"/>
  <c r="H91" i="6" s="1"/>
  <c r="H92" i="6" s="1"/>
  <c r="H93" i="6" s="1"/>
  <c r="H94" i="6" s="1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7" i="6" s="1"/>
  <c r="H118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H175" i="6" s="1"/>
  <c r="H176" i="6" s="1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H226" i="6" s="1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13" i="4" l="1"/>
  <c r="M8" i="7"/>
  <c r="U6" i="7"/>
  <c r="C6" i="7"/>
  <c r="C7" i="7" s="1"/>
  <c r="C8" i="7" s="1"/>
  <c r="I106" i="7" s="1"/>
  <c r="A14" i="4" l="1"/>
  <c r="I93" i="7"/>
  <c r="B97" i="1" s="1"/>
  <c r="I221" i="7"/>
  <c r="B225" i="1" s="1"/>
  <c r="B110" i="1"/>
  <c r="I157" i="7"/>
  <c r="I122" i="7"/>
  <c r="I241" i="7"/>
  <c r="I125" i="7"/>
  <c r="C9" i="7"/>
  <c r="C10" i="7" s="1"/>
  <c r="C11" i="7" s="1"/>
  <c r="C12" i="7" s="1"/>
  <c r="C13" i="7" s="1"/>
  <c r="I223" i="7"/>
  <c r="I215" i="7"/>
  <c r="I212" i="7"/>
  <c r="I207" i="7"/>
  <c r="I204" i="7"/>
  <c r="I196" i="7"/>
  <c r="I188" i="7"/>
  <c r="I183" i="7"/>
  <c r="I180" i="7"/>
  <c r="I172" i="7"/>
  <c r="I167" i="7"/>
  <c r="I164" i="7"/>
  <c r="I159" i="7"/>
  <c r="I148" i="7"/>
  <c r="I124" i="7"/>
  <c r="I116" i="7"/>
  <c r="I108" i="7"/>
  <c r="I100" i="7"/>
  <c r="I92" i="7"/>
  <c r="I76" i="7"/>
  <c r="I68" i="7"/>
  <c r="I46" i="7"/>
  <c r="I43" i="7"/>
  <c r="I38" i="7"/>
  <c r="I227" i="7"/>
  <c r="I224" i="7"/>
  <c r="I208" i="7"/>
  <c r="I200" i="7"/>
  <c r="I195" i="7"/>
  <c r="I192" i="7"/>
  <c r="I187" i="7"/>
  <c r="I184" i="7"/>
  <c r="I179" i="7"/>
  <c r="I176" i="7"/>
  <c r="I171" i="7"/>
  <c r="I163" i="7"/>
  <c r="I160" i="7"/>
  <c r="I155" i="7"/>
  <c r="I147" i="7"/>
  <c r="I139" i="7"/>
  <c r="I136" i="7"/>
  <c r="I128" i="7"/>
  <c r="I120" i="7"/>
  <c r="I112" i="7"/>
  <c r="I107" i="7"/>
  <c r="I104" i="7"/>
  <c r="I96" i="7"/>
  <c r="I91" i="7"/>
  <c r="I88" i="7"/>
  <c r="I83" i="7"/>
  <c r="I80" i="7"/>
  <c r="I47" i="7"/>
  <c r="I14" i="7"/>
  <c r="I22" i="7"/>
  <c r="I4" i="7"/>
  <c r="I19" i="7"/>
  <c r="I11" i="7"/>
  <c r="I31" i="7"/>
  <c r="I94" i="7"/>
  <c r="I134" i="7"/>
  <c r="I53" i="7"/>
  <c r="I64" i="7"/>
  <c r="I126" i="7"/>
  <c r="I59" i="7"/>
  <c r="I44" i="7"/>
  <c r="I77" i="7"/>
  <c r="I174" i="7"/>
  <c r="I206" i="7"/>
  <c r="I16" i="7"/>
  <c r="I81" i="7"/>
  <c r="I145" i="7"/>
  <c r="I209" i="7"/>
  <c r="I79" i="7"/>
  <c r="I127" i="7"/>
  <c r="I226" i="7"/>
  <c r="I247" i="7"/>
  <c r="I165" i="7"/>
  <c r="I252" i="7"/>
  <c r="I109" i="7"/>
  <c r="I141" i="7"/>
  <c r="I173" i="7"/>
  <c r="I205" i="7"/>
  <c r="I235" i="7"/>
  <c r="I42" i="7"/>
  <c r="I26" i="7"/>
  <c r="I102" i="7"/>
  <c r="I150" i="7"/>
  <c r="I13" i="7"/>
  <c r="I228" i="7"/>
  <c r="I20" i="7"/>
  <c r="I61" i="7"/>
  <c r="I158" i="7"/>
  <c r="I253" i="7"/>
  <c r="I193" i="7"/>
  <c r="I246" i="7"/>
  <c r="I103" i="7"/>
  <c r="I135" i="7"/>
  <c r="I234" i="7"/>
  <c r="I238" i="7"/>
  <c r="I10" i="7"/>
  <c r="I118" i="7"/>
  <c r="I21" i="7"/>
  <c r="I9" i="7"/>
  <c r="I166" i="7"/>
  <c r="I105" i="7"/>
  <c r="I201" i="7"/>
  <c r="I60" i="7"/>
  <c r="I18" i="7"/>
  <c r="I39" i="7"/>
  <c r="I5" i="7"/>
  <c r="I78" i="7"/>
  <c r="I67" i="7"/>
  <c r="I37" i="7"/>
  <c r="I70" i="7"/>
  <c r="I12" i="7"/>
  <c r="I75" i="7"/>
  <c r="I56" i="7"/>
  <c r="I214" i="7"/>
  <c r="I245" i="7"/>
  <c r="I89" i="7"/>
  <c r="I153" i="7"/>
  <c r="I185" i="7"/>
  <c r="I243" i="7"/>
  <c r="I49" i="7"/>
  <c r="I66" i="7"/>
  <c r="I130" i="7"/>
  <c r="I146" i="7"/>
  <c r="I170" i="7"/>
  <c r="I202" i="7"/>
  <c r="I15" i="7"/>
  <c r="I190" i="7"/>
  <c r="I32" i="7"/>
  <c r="I225" i="7"/>
  <c r="I52" i="7"/>
  <c r="I85" i="7"/>
  <c r="I149" i="7"/>
  <c r="I213" i="7"/>
  <c r="I23" i="7"/>
  <c r="I28" i="7"/>
  <c r="I54" i="7"/>
  <c r="I244" i="7"/>
  <c r="I239" i="7"/>
  <c r="I45" i="7"/>
  <c r="I110" i="7"/>
  <c r="I69" i="7"/>
  <c r="I198" i="7"/>
  <c r="I40" i="7"/>
  <c r="I249" i="7"/>
  <c r="I189" i="7"/>
  <c r="J97" i="1" l="1"/>
  <c r="F97" i="1"/>
  <c r="I97" i="1"/>
  <c r="G97" i="1"/>
  <c r="L97" i="1"/>
  <c r="K97" i="1"/>
  <c r="H97" i="1"/>
  <c r="K110" i="1"/>
  <c r="G110" i="1"/>
  <c r="J110" i="1"/>
  <c r="F110" i="1"/>
  <c r="L110" i="1"/>
  <c r="I110" i="1"/>
  <c r="H110" i="1"/>
  <c r="I225" i="1"/>
  <c r="L225" i="1"/>
  <c r="H225" i="1"/>
  <c r="F225" i="1"/>
  <c r="K225" i="1"/>
  <c r="J225" i="1"/>
  <c r="G225" i="1"/>
  <c r="A15" i="4"/>
  <c r="I237" i="7"/>
  <c r="B241" i="1" s="1"/>
  <c r="I36" i="7"/>
  <c r="B40" i="1" s="1"/>
  <c r="I63" i="7"/>
  <c r="B67" i="1" s="1"/>
  <c r="I230" i="7"/>
  <c r="B234" i="1" s="1"/>
  <c r="I35" i="7"/>
  <c r="B39" i="1" s="1"/>
  <c r="I169" i="7"/>
  <c r="B173" i="1" s="1"/>
  <c r="I65" i="7"/>
  <c r="B69" i="1" s="1"/>
  <c r="I48" i="7"/>
  <c r="B52" i="1" s="1"/>
  <c r="I175" i="7"/>
  <c r="B179" i="1" s="1"/>
  <c r="I191" i="7"/>
  <c r="B195" i="1" s="1"/>
  <c r="I138" i="7"/>
  <c r="B142" i="1" s="1"/>
  <c r="I137" i="7"/>
  <c r="B141" i="1" s="1"/>
  <c r="I182" i="7"/>
  <c r="B186" i="1" s="1"/>
  <c r="I17" i="7"/>
  <c r="B21" i="1" s="1"/>
  <c r="I71" i="7"/>
  <c r="B75" i="1" s="1"/>
  <c r="I231" i="7"/>
  <c r="B235" i="1" s="1"/>
  <c r="I177" i="7"/>
  <c r="B181" i="1" s="1"/>
  <c r="I29" i="7"/>
  <c r="B33" i="1" s="1"/>
  <c r="I131" i="7"/>
  <c r="B135" i="1" s="1"/>
  <c r="I211" i="7"/>
  <c r="B215" i="1" s="1"/>
  <c r="I84" i="7"/>
  <c r="B88" i="1" s="1"/>
  <c r="I210" i="7"/>
  <c r="B214" i="1" s="1"/>
  <c r="I57" i="7"/>
  <c r="B61" i="1" s="1"/>
  <c r="I99" i="7"/>
  <c r="B103" i="1" s="1"/>
  <c r="I115" i="7"/>
  <c r="B119" i="1" s="1"/>
  <c r="I73" i="7"/>
  <c r="B77" i="1" s="1"/>
  <c r="I151" i="7"/>
  <c r="B155" i="1" s="1"/>
  <c r="I114" i="7"/>
  <c r="B118" i="1" s="1"/>
  <c r="I24" i="7"/>
  <c r="B28" i="1" s="1"/>
  <c r="I178" i="7"/>
  <c r="B182" i="1" s="1"/>
  <c r="I250" i="7"/>
  <c r="B254" i="1" s="1"/>
  <c r="I133" i="7"/>
  <c r="I194" i="7"/>
  <c r="B198" i="1" s="1"/>
  <c r="I111" i="7"/>
  <c r="B115" i="1" s="1"/>
  <c r="I41" i="7"/>
  <c r="B45" i="1" s="1"/>
  <c r="I251" i="7"/>
  <c r="B255" i="1" s="1"/>
  <c r="I34" i="7"/>
  <c r="B38" i="1" s="1"/>
  <c r="I58" i="7"/>
  <c r="B62" i="1" s="1"/>
  <c r="I152" i="7"/>
  <c r="B156" i="1" s="1"/>
  <c r="I168" i="7"/>
  <c r="B172" i="1" s="1"/>
  <c r="I216" i="7"/>
  <c r="B220" i="1" s="1"/>
  <c r="I232" i="7"/>
  <c r="B236" i="1" s="1"/>
  <c r="I74" i="7"/>
  <c r="B78" i="1" s="1"/>
  <c r="I90" i="7"/>
  <c r="I119" i="7"/>
  <c r="B123" i="1" s="1"/>
  <c r="I161" i="7"/>
  <c r="B165" i="1" s="1"/>
  <c r="I240" i="7"/>
  <c r="B244" i="1" s="1"/>
  <c r="I98" i="7"/>
  <c r="B102" i="1" s="1"/>
  <c r="I121" i="7"/>
  <c r="B125" i="1" s="1"/>
  <c r="I236" i="7"/>
  <c r="B240" i="1" s="1"/>
  <c r="I142" i="7"/>
  <c r="I181" i="7"/>
  <c r="B185" i="1" s="1"/>
  <c r="I222" i="7"/>
  <c r="B226" i="1" s="1"/>
  <c r="I229" i="7"/>
  <c r="B233" i="1" s="1"/>
  <c r="I101" i="7"/>
  <c r="B105" i="1" s="1"/>
  <c r="I162" i="7"/>
  <c r="B166" i="1" s="1"/>
  <c r="I95" i="7"/>
  <c r="B99" i="1" s="1"/>
  <c r="I233" i="7"/>
  <c r="B237" i="1" s="1"/>
  <c r="I113" i="7"/>
  <c r="B117" i="1" s="1"/>
  <c r="I242" i="7"/>
  <c r="B246" i="1" s="1"/>
  <c r="I25" i="7"/>
  <c r="B29" i="1" s="1"/>
  <c r="I27" i="7"/>
  <c r="B31" i="1" s="1"/>
  <c r="I123" i="7"/>
  <c r="B127" i="1" s="1"/>
  <c r="I203" i="7"/>
  <c r="B207" i="1" s="1"/>
  <c r="I219" i="7"/>
  <c r="B223" i="1" s="1"/>
  <c r="I248" i="7"/>
  <c r="B252" i="1" s="1"/>
  <c r="I132" i="7"/>
  <c r="B136" i="1" s="1"/>
  <c r="I199" i="7"/>
  <c r="B203" i="1" s="1"/>
  <c r="I6" i="7"/>
  <c r="B10" i="1" s="1"/>
  <c r="I87" i="7"/>
  <c r="B91" i="1" s="1"/>
  <c r="I97" i="7"/>
  <c r="B101" i="1" s="1"/>
  <c r="I86" i="7"/>
  <c r="B90" i="1" s="1"/>
  <c r="I82" i="7"/>
  <c r="B86" i="1" s="1"/>
  <c r="I217" i="7"/>
  <c r="B221" i="1" s="1"/>
  <c r="I51" i="7"/>
  <c r="B55" i="1" s="1"/>
  <c r="I72" i="7"/>
  <c r="B76" i="1" s="1"/>
  <c r="I8" i="7"/>
  <c r="B12" i="1" s="1"/>
  <c r="I117" i="7"/>
  <c r="B121" i="1" s="1"/>
  <c r="I129" i="7"/>
  <c r="B133" i="1" s="1"/>
  <c r="I50" i="7"/>
  <c r="B54" i="1" s="1"/>
  <c r="I33" i="7"/>
  <c r="B37" i="1" s="1"/>
  <c r="I197" i="7"/>
  <c r="B201" i="1" s="1"/>
  <c r="I143" i="7"/>
  <c r="B147" i="1" s="1"/>
  <c r="I62" i="7"/>
  <c r="B66" i="1" s="1"/>
  <c r="I7" i="7"/>
  <c r="B11" i="1" s="1"/>
  <c r="I55" i="7"/>
  <c r="B59" i="1" s="1"/>
  <c r="I30" i="7"/>
  <c r="B34" i="1" s="1"/>
  <c r="I144" i="7"/>
  <c r="B148" i="1" s="1"/>
  <c r="I154" i="7"/>
  <c r="B158" i="1" s="1"/>
  <c r="I140" i="7"/>
  <c r="B144" i="1" s="1"/>
  <c r="I156" i="7"/>
  <c r="B160" i="1" s="1"/>
  <c r="I186" i="7"/>
  <c r="B190" i="1" s="1"/>
  <c r="I218" i="7"/>
  <c r="B222" i="1" s="1"/>
  <c r="B94" i="1"/>
  <c r="B153" i="1"/>
  <c r="B146" i="1"/>
  <c r="B109" i="1"/>
  <c r="B197" i="1"/>
  <c r="B232" i="1"/>
  <c r="B239" i="1"/>
  <c r="B35" i="1"/>
  <c r="B18" i="1"/>
  <c r="B95" i="1"/>
  <c r="B159" i="1"/>
  <c r="B104" i="1"/>
  <c r="B163" i="1"/>
  <c r="B211" i="1"/>
  <c r="B227" i="1"/>
  <c r="B253" i="1"/>
  <c r="B73" i="1"/>
  <c r="B248" i="1"/>
  <c r="B89" i="1"/>
  <c r="B150" i="1"/>
  <c r="B93" i="1"/>
  <c r="B218" i="1"/>
  <c r="B82" i="1"/>
  <c r="B22" i="1"/>
  <c r="B122" i="1"/>
  <c r="B107" i="1"/>
  <c r="B162" i="1"/>
  <c r="B209" i="1"/>
  <c r="B256" i="1"/>
  <c r="B251" i="1"/>
  <c r="B83" i="1"/>
  <c r="B213" i="1"/>
  <c r="B85" i="1"/>
  <c r="B210" i="1"/>
  <c r="B48" i="1"/>
  <c r="B68" i="1"/>
  <c r="B84" i="1"/>
  <c r="B100" i="1"/>
  <c r="B116" i="1"/>
  <c r="B132" i="1"/>
  <c r="B164" i="1"/>
  <c r="B180" i="1"/>
  <c r="B196" i="1"/>
  <c r="B212" i="1"/>
  <c r="B228" i="1"/>
  <c r="B42" i="1"/>
  <c r="B80" i="1"/>
  <c r="B112" i="1"/>
  <c r="B168" i="1"/>
  <c r="B184" i="1"/>
  <c r="B200" i="1"/>
  <c r="B216" i="1"/>
  <c r="B245" i="1"/>
  <c r="B243" i="1"/>
  <c r="B134" i="1"/>
  <c r="B70" i="1"/>
  <c r="B189" i="1"/>
  <c r="B79" i="1"/>
  <c r="B41" i="1"/>
  <c r="B64" i="1"/>
  <c r="B170" i="1"/>
  <c r="B14" i="1"/>
  <c r="B238" i="1"/>
  <c r="B65" i="1"/>
  <c r="B17" i="1"/>
  <c r="B30" i="1"/>
  <c r="B177" i="1"/>
  <c r="B169" i="1"/>
  <c r="B230" i="1"/>
  <c r="B131" i="1"/>
  <c r="B178" i="1"/>
  <c r="B63" i="1"/>
  <c r="B98" i="1"/>
  <c r="B15" i="1"/>
  <c r="B8" i="1"/>
  <c r="B87" i="1"/>
  <c r="B151" i="1"/>
  <c r="B167" i="1"/>
  <c r="B183" i="1"/>
  <c r="B199" i="1"/>
  <c r="B231" i="1"/>
  <c r="B47" i="1"/>
  <c r="B120" i="1"/>
  <c r="B152" i="1"/>
  <c r="B171" i="1"/>
  <c r="B187" i="1"/>
  <c r="B219" i="1"/>
  <c r="B126" i="1"/>
  <c r="B202" i="1"/>
  <c r="B32" i="1"/>
  <c r="B174" i="1"/>
  <c r="B247" i="1"/>
  <c r="B249" i="1"/>
  <c r="B74" i="1"/>
  <c r="B43" i="1"/>
  <c r="B25" i="1"/>
  <c r="B139" i="1"/>
  <c r="B106" i="1"/>
  <c r="B113" i="1"/>
  <c r="B81" i="1"/>
  <c r="B138" i="1"/>
  <c r="B51" i="1"/>
  <c r="B111" i="1"/>
  <c r="B143" i="1"/>
  <c r="B175" i="1"/>
  <c r="B191" i="1"/>
  <c r="B72" i="1"/>
  <c r="B114" i="1"/>
  <c r="B27" i="1"/>
  <c r="B56" i="1"/>
  <c r="B36" i="1"/>
  <c r="B19" i="1"/>
  <c r="B193" i="1"/>
  <c r="B44" i="1"/>
  <c r="B49" i="1"/>
  <c r="B58" i="1"/>
  <c r="B217" i="1"/>
  <c r="B229" i="1"/>
  <c r="B194" i="1"/>
  <c r="B206" i="1"/>
  <c r="B53" i="1"/>
  <c r="B157" i="1"/>
  <c r="B60" i="1"/>
  <c r="B16" i="1"/>
  <c r="B71" i="1"/>
  <c r="B9" i="1"/>
  <c r="B205" i="1"/>
  <c r="B13" i="1"/>
  <c r="B242" i="1"/>
  <c r="B250" i="1"/>
  <c r="B257" i="1"/>
  <c r="B24" i="1"/>
  <c r="B154" i="1"/>
  <c r="B46" i="1"/>
  <c r="B145" i="1"/>
  <c r="B137" i="1"/>
  <c r="B149" i="1"/>
  <c r="B20" i="1"/>
  <c r="B130" i="1"/>
  <c r="B57" i="1"/>
  <c r="B23" i="1"/>
  <c r="B26" i="1"/>
  <c r="B92" i="1"/>
  <c r="B108" i="1"/>
  <c r="B124" i="1"/>
  <c r="B140" i="1"/>
  <c r="B188" i="1"/>
  <c r="B204" i="1"/>
  <c r="B50" i="1"/>
  <c r="B96" i="1"/>
  <c r="B128" i="1"/>
  <c r="B176" i="1"/>
  <c r="B192" i="1"/>
  <c r="B208" i="1"/>
  <c r="I220" i="7"/>
  <c r="B129" i="1"/>
  <c r="B161" i="1"/>
  <c r="A17" i="3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G7" i="1"/>
  <c r="H7" i="1" s="1"/>
  <c r="I7" i="1" s="1"/>
  <c r="J7" i="1" s="1"/>
  <c r="K7" i="1" s="1"/>
  <c r="L7" i="1" s="1"/>
  <c r="E9" i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L59" i="1" l="1"/>
  <c r="H59" i="1"/>
  <c r="K59" i="1"/>
  <c r="G59" i="1"/>
  <c r="J59" i="1"/>
  <c r="I59" i="1"/>
  <c r="F59" i="1"/>
  <c r="I221" i="1"/>
  <c r="L221" i="1"/>
  <c r="H221" i="1"/>
  <c r="J221" i="1"/>
  <c r="G221" i="1"/>
  <c r="K221" i="1"/>
  <c r="F221" i="1"/>
  <c r="L236" i="1"/>
  <c r="H236" i="1"/>
  <c r="K236" i="1"/>
  <c r="G236" i="1"/>
  <c r="I236" i="1"/>
  <c r="F236" i="1"/>
  <c r="J236" i="1"/>
  <c r="I144" i="1"/>
  <c r="L144" i="1"/>
  <c r="H144" i="1"/>
  <c r="K144" i="1"/>
  <c r="G144" i="1"/>
  <c r="F144" i="1"/>
  <c r="J144" i="1"/>
  <c r="K201" i="1"/>
  <c r="G201" i="1"/>
  <c r="J201" i="1"/>
  <c r="F201" i="1"/>
  <c r="L201" i="1"/>
  <c r="I201" i="1"/>
  <c r="H201" i="1"/>
  <c r="L252" i="1"/>
  <c r="H252" i="1"/>
  <c r="K252" i="1"/>
  <c r="G252" i="1"/>
  <c r="I252" i="1"/>
  <c r="F252" i="1"/>
  <c r="J252" i="1"/>
  <c r="L31" i="1"/>
  <c r="H31" i="1"/>
  <c r="K31" i="1"/>
  <c r="G31" i="1"/>
  <c r="F31" i="1"/>
  <c r="J31" i="1"/>
  <c r="I31" i="1"/>
  <c r="I237" i="1"/>
  <c r="L237" i="1"/>
  <c r="H237" i="1"/>
  <c r="J237" i="1"/>
  <c r="G237" i="1"/>
  <c r="K237" i="1"/>
  <c r="F237" i="1"/>
  <c r="L240" i="1"/>
  <c r="H240" i="1"/>
  <c r="K240" i="1"/>
  <c r="G240" i="1"/>
  <c r="J240" i="1"/>
  <c r="F240" i="1"/>
  <c r="I240" i="1"/>
  <c r="J165" i="1"/>
  <c r="F165" i="1"/>
  <c r="H165" i="1"/>
  <c r="G165" i="1"/>
  <c r="L165" i="1"/>
  <c r="K165" i="1"/>
  <c r="I165" i="1"/>
  <c r="L115" i="1"/>
  <c r="H115" i="1"/>
  <c r="K115" i="1"/>
  <c r="G115" i="1"/>
  <c r="J115" i="1"/>
  <c r="F115" i="1"/>
  <c r="I115" i="1"/>
  <c r="K182" i="1"/>
  <c r="G182" i="1"/>
  <c r="I182" i="1"/>
  <c r="H182" i="1"/>
  <c r="L182" i="1"/>
  <c r="F182" i="1"/>
  <c r="J182" i="1"/>
  <c r="J77" i="1"/>
  <c r="F77" i="1"/>
  <c r="I77" i="1"/>
  <c r="L77" i="1"/>
  <c r="K77" i="1"/>
  <c r="G77" i="1"/>
  <c r="H77" i="1"/>
  <c r="J214" i="1"/>
  <c r="F214" i="1"/>
  <c r="I214" i="1"/>
  <c r="K214" i="1"/>
  <c r="H214" i="1"/>
  <c r="L214" i="1"/>
  <c r="G214" i="1"/>
  <c r="J21" i="1"/>
  <c r="F21" i="1"/>
  <c r="I21" i="1"/>
  <c r="L21" i="1"/>
  <c r="K21" i="1"/>
  <c r="G21" i="1"/>
  <c r="H21" i="1"/>
  <c r="I195" i="1"/>
  <c r="L195" i="1"/>
  <c r="H195" i="1"/>
  <c r="F195" i="1"/>
  <c r="K195" i="1"/>
  <c r="J195" i="1"/>
  <c r="G195" i="1"/>
  <c r="I40" i="1"/>
  <c r="L40" i="1"/>
  <c r="H40" i="1"/>
  <c r="G40" i="1"/>
  <c r="F40" i="1"/>
  <c r="J40" i="1"/>
  <c r="K40" i="1"/>
  <c r="I241" i="1"/>
  <c r="L241" i="1"/>
  <c r="H241" i="1"/>
  <c r="F241" i="1"/>
  <c r="K241" i="1"/>
  <c r="J241" i="1"/>
  <c r="G241" i="1"/>
  <c r="K161" i="1"/>
  <c r="G161" i="1"/>
  <c r="H161" i="1"/>
  <c r="L161" i="1"/>
  <c r="F161" i="1"/>
  <c r="J161" i="1"/>
  <c r="I161" i="1"/>
  <c r="K50" i="1"/>
  <c r="G50" i="1"/>
  <c r="J50" i="1"/>
  <c r="F50" i="1"/>
  <c r="I50" i="1"/>
  <c r="H50" i="1"/>
  <c r="L50" i="1"/>
  <c r="K62" i="1"/>
  <c r="G62" i="1"/>
  <c r="J62" i="1"/>
  <c r="F62" i="1"/>
  <c r="H62" i="1"/>
  <c r="L62" i="1"/>
  <c r="I62" i="1"/>
  <c r="K130" i="1"/>
  <c r="G130" i="1"/>
  <c r="J130" i="1"/>
  <c r="F130" i="1"/>
  <c r="I130" i="1"/>
  <c r="H130" i="1"/>
  <c r="L130" i="1"/>
  <c r="I24" i="1"/>
  <c r="L24" i="1"/>
  <c r="H24" i="1"/>
  <c r="G24" i="1"/>
  <c r="F24" i="1"/>
  <c r="J24" i="1"/>
  <c r="K24" i="1"/>
  <c r="L71" i="1"/>
  <c r="H71" i="1"/>
  <c r="K71" i="1"/>
  <c r="G71" i="1"/>
  <c r="F71" i="1"/>
  <c r="I71" i="1"/>
  <c r="J71" i="1"/>
  <c r="I217" i="1"/>
  <c r="L217" i="1"/>
  <c r="H217" i="1"/>
  <c r="F217" i="1"/>
  <c r="K217" i="1"/>
  <c r="G217" i="1"/>
  <c r="J217" i="1"/>
  <c r="I56" i="1"/>
  <c r="L56" i="1"/>
  <c r="H56" i="1"/>
  <c r="G56" i="1"/>
  <c r="F56" i="1"/>
  <c r="J56" i="1"/>
  <c r="K56" i="1"/>
  <c r="I191" i="1"/>
  <c r="L191" i="1"/>
  <c r="H191" i="1"/>
  <c r="J191" i="1"/>
  <c r="G191" i="1"/>
  <c r="F191" i="1"/>
  <c r="K191" i="1"/>
  <c r="J113" i="1"/>
  <c r="F113" i="1"/>
  <c r="I113" i="1"/>
  <c r="L113" i="1"/>
  <c r="H113" i="1"/>
  <c r="K113" i="1"/>
  <c r="G113" i="1"/>
  <c r="K174" i="1"/>
  <c r="G174" i="1"/>
  <c r="I174" i="1"/>
  <c r="H174" i="1"/>
  <c r="F174" i="1"/>
  <c r="L174" i="1"/>
  <c r="J174" i="1"/>
  <c r="I152" i="1"/>
  <c r="L152" i="1"/>
  <c r="H152" i="1"/>
  <c r="K152" i="1"/>
  <c r="G152" i="1"/>
  <c r="F152" i="1"/>
  <c r="J152" i="1"/>
  <c r="L87" i="1"/>
  <c r="H87" i="1"/>
  <c r="K87" i="1"/>
  <c r="G87" i="1"/>
  <c r="J87" i="1"/>
  <c r="I87" i="1"/>
  <c r="F87" i="1"/>
  <c r="J230" i="1"/>
  <c r="F230" i="1"/>
  <c r="I230" i="1"/>
  <c r="K230" i="1"/>
  <c r="H230" i="1"/>
  <c r="L230" i="1"/>
  <c r="G230" i="1"/>
  <c r="K170" i="1"/>
  <c r="G170" i="1"/>
  <c r="J170" i="1"/>
  <c r="H170" i="1"/>
  <c r="F170" i="1"/>
  <c r="L170" i="1"/>
  <c r="I170" i="1"/>
  <c r="K243" i="1"/>
  <c r="G243" i="1"/>
  <c r="J243" i="1"/>
  <c r="F243" i="1"/>
  <c r="H243" i="1"/>
  <c r="L243" i="1"/>
  <c r="I243" i="1"/>
  <c r="I80" i="1"/>
  <c r="L80" i="1"/>
  <c r="H80" i="1"/>
  <c r="G80" i="1"/>
  <c r="J80" i="1"/>
  <c r="F80" i="1"/>
  <c r="K80" i="1"/>
  <c r="I116" i="1"/>
  <c r="L116" i="1"/>
  <c r="H116" i="1"/>
  <c r="K116" i="1"/>
  <c r="G116" i="1"/>
  <c r="J116" i="1"/>
  <c r="F116" i="1"/>
  <c r="I213" i="1"/>
  <c r="L213" i="1"/>
  <c r="H213" i="1"/>
  <c r="J213" i="1"/>
  <c r="G213" i="1"/>
  <c r="K213" i="1"/>
  <c r="F213" i="1"/>
  <c r="J121" i="1"/>
  <c r="F121" i="1"/>
  <c r="I121" i="1"/>
  <c r="L121" i="1"/>
  <c r="H121" i="1"/>
  <c r="G121" i="1"/>
  <c r="K121" i="1"/>
  <c r="L91" i="1"/>
  <c r="H91" i="1"/>
  <c r="K91" i="1"/>
  <c r="G91" i="1"/>
  <c r="I91" i="1"/>
  <c r="F91" i="1"/>
  <c r="J91" i="1"/>
  <c r="I163" i="1"/>
  <c r="J163" i="1"/>
  <c r="H163" i="1"/>
  <c r="L163" i="1"/>
  <c r="G163" i="1"/>
  <c r="K163" i="1"/>
  <c r="F163" i="1"/>
  <c r="L95" i="1"/>
  <c r="H95" i="1"/>
  <c r="K95" i="1"/>
  <c r="G95" i="1"/>
  <c r="J95" i="1"/>
  <c r="I95" i="1"/>
  <c r="F95" i="1"/>
  <c r="J109" i="1"/>
  <c r="F109" i="1"/>
  <c r="I109" i="1"/>
  <c r="K109" i="1"/>
  <c r="H109" i="1"/>
  <c r="G109" i="1"/>
  <c r="L109" i="1"/>
  <c r="K94" i="1"/>
  <c r="G94" i="1"/>
  <c r="J94" i="1"/>
  <c r="F94" i="1"/>
  <c r="L94" i="1"/>
  <c r="I94" i="1"/>
  <c r="H94" i="1"/>
  <c r="J129" i="1"/>
  <c r="F129" i="1"/>
  <c r="I129" i="1"/>
  <c r="L129" i="1"/>
  <c r="H129" i="1"/>
  <c r="K129" i="1"/>
  <c r="G129" i="1"/>
  <c r="K26" i="1"/>
  <c r="G26" i="1"/>
  <c r="J26" i="1"/>
  <c r="F26" i="1"/>
  <c r="I26" i="1"/>
  <c r="H26" i="1"/>
  <c r="L26" i="1"/>
  <c r="J145" i="1"/>
  <c r="F145" i="1"/>
  <c r="I145" i="1"/>
  <c r="L145" i="1"/>
  <c r="H145" i="1"/>
  <c r="G145" i="1"/>
  <c r="K145" i="1"/>
  <c r="J13" i="1"/>
  <c r="F13" i="1"/>
  <c r="I13" i="1"/>
  <c r="L13" i="1"/>
  <c r="K13" i="1"/>
  <c r="H13" i="1"/>
  <c r="G13" i="1"/>
  <c r="L206" i="1"/>
  <c r="H206" i="1"/>
  <c r="K206" i="1"/>
  <c r="G206" i="1"/>
  <c r="I206" i="1"/>
  <c r="F206" i="1"/>
  <c r="J206" i="1"/>
  <c r="K193" i="1"/>
  <c r="G193" i="1"/>
  <c r="J193" i="1"/>
  <c r="F193" i="1"/>
  <c r="L193" i="1"/>
  <c r="I193" i="1"/>
  <c r="H193" i="1"/>
  <c r="K114" i="1"/>
  <c r="G114" i="1"/>
  <c r="J114" i="1"/>
  <c r="F114" i="1"/>
  <c r="I114" i="1"/>
  <c r="H114" i="1"/>
  <c r="L114" i="1"/>
  <c r="K74" i="1"/>
  <c r="G74" i="1"/>
  <c r="J74" i="1"/>
  <c r="F74" i="1"/>
  <c r="I74" i="1"/>
  <c r="L74" i="1"/>
  <c r="H74" i="1"/>
  <c r="K219" i="1"/>
  <c r="G219" i="1"/>
  <c r="J219" i="1"/>
  <c r="F219" i="1"/>
  <c r="H219" i="1"/>
  <c r="I219" i="1"/>
  <c r="L219" i="1"/>
  <c r="L183" i="1"/>
  <c r="H183" i="1"/>
  <c r="G183" i="1"/>
  <c r="K183" i="1"/>
  <c r="F183" i="1"/>
  <c r="J183" i="1"/>
  <c r="I183" i="1"/>
  <c r="J169" i="1"/>
  <c r="F169" i="1"/>
  <c r="L169" i="1"/>
  <c r="G169" i="1"/>
  <c r="H169" i="1"/>
  <c r="K169" i="1"/>
  <c r="I169" i="1"/>
  <c r="I64" i="1"/>
  <c r="L64" i="1"/>
  <c r="H64" i="1"/>
  <c r="G64" i="1"/>
  <c r="F64" i="1"/>
  <c r="J64" i="1"/>
  <c r="K64" i="1"/>
  <c r="I245" i="1"/>
  <c r="L245" i="1"/>
  <c r="H245" i="1"/>
  <c r="J245" i="1"/>
  <c r="G245" i="1"/>
  <c r="K245" i="1"/>
  <c r="F245" i="1"/>
  <c r="K42" i="1"/>
  <c r="G42" i="1"/>
  <c r="J42" i="1"/>
  <c r="F42" i="1"/>
  <c r="I42" i="1"/>
  <c r="H42" i="1"/>
  <c r="L42" i="1"/>
  <c r="I100" i="1"/>
  <c r="L100" i="1"/>
  <c r="H100" i="1"/>
  <c r="J100" i="1"/>
  <c r="G100" i="1"/>
  <c r="F100" i="1"/>
  <c r="K100" i="1"/>
  <c r="L83" i="1"/>
  <c r="H83" i="1"/>
  <c r="K83" i="1"/>
  <c r="G83" i="1"/>
  <c r="I83" i="1"/>
  <c r="F83" i="1"/>
  <c r="J83" i="1"/>
  <c r="K122" i="1"/>
  <c r="G122" i="1"/>
  <c r="J122" i="1"/>
  <c r="F122" i="1"/>
  <c r="I122" i="1"/>
  <c r="L122" i="1"/>
  <c r="H122" i="1"/>
  <c r="J89" i="1"/>
  <c r="F89" i="1"/>
  <c r="I89" i="1"/>
  <c r="G89" i="1"/>
  <c r="L89" i="1"/>
  <c r="K89" i="1"/>
  <c r="H89" i="1"/>
  <c r="J222" i="1"/>
  <c r="F222" i="1"/>
  <c r="I222" i="1"/>
  <c r="K222" i="1"/>
  <c r="H222" i="1"/>
  <c r="L222" i="1"/>
  <c r="G222" i="1"/>
  <c r="L11" i="1"/>
  <c r="H11" i="1"/>
  <c r="K11" i="1"/>
  <c r="G11" i="1"/>
  <c r="J11" i="1"/>
  <c r="I11" i="1"/>
  <c r="F11" i="1"/>
  <c r="I12" i="1"/>
  <c r="L12" i="1"/>
  <c r="H12" i="1"/>
  <c r="K12" i="1"/>
  <c r="F12" i="1"/>
  <c r="J12" i="1"/>
  <c r="G12" i="1"/>
  <c r="K10" i="1"/>
  <c r="G10" i="1"/>
  <c r="F10" i="1"/>
  <c r="J10" i="1"/>
  <c r="I10" i="1"/>
  <c r="H10" i="1"/>
  <c r="L10" i="1"/>
  <c r="J29" i="1"/>
  <c r="F29" i="1"/>
  <c r="I29" i="1"/>
  <c r="L29" i="1"/>
  <c r="K29" i="1"/>
  <c r="G29" i="1"/>
  <c r="H29" i="1"/>
  <c r="J226" i="1"/>
  <c r="F226" i="1"/>
  <c r="I226" i="1"/>
  <c r="G226" i="1"/>
  <c r="L226" i="1"/>
  <c r="H226" i="1"/>
  <c r="K226" i="1"/>
  <c r="L123" i="1"/>
  <c r="H123" i="1"/>
  <c r="K123" i="1"/>
  <c r="G123" i="1"/>
  <c r="J123" i="1"/>
  <c r="F123" i="1"/>
  <c r="I123" i="1"/>
  <c r="K38" i="1"/>
  <c r="G38" i="1"/>
  <c r="J38" i="1"/>
  <c r="F38" i="1"/>
  <c r="L38" i="1"/>
  <c r="H38" i="1"/>
  <c r="I38" i="1"/>
  <c r="I28" i="1"/>
  <c r="L28" i="1"/>
  <c r="H28" i="1"/>
  <c r="K28" i="1"/>
  <c r="J28" i="1"/>
  <c r="G28" i="1"/>
  <c r="F28" i="1"/>
  <c r="I88" i="1"/>
  <c r="L88" i="1"/>
  <c r="H88" i="1"/>
  <c r="F88" i="1"/>
  <c r="K88" i="1"/>
  <c r="J88" i="1"/>
  <c r="G88" i="1"/>
  <c r="L186" i="1"/>
  <c r="H186" i="1"/>
  <c r="K186" i="1"/>
  <c r="G186" i="1"/>
  <c r="J186" i="1"/>
  <c r="I186" i="1"/>
  <c r="F186" i="1"/>
  <c r="L179" i="1"/>
  <c r="H179" i="1"/>
  <c r="K179" i="1"/>
  <c r="F179" i="1"/>
  <c r="I179" i="1"/>
  <c r="G179" i="1"/>
  <c r="J179" i="1"/>
  <c r="I128" i="1"/>
  <c r="L128" i="1"/>
  <c r="H128" i="1"/>
  <c r="K128" i="1"/>
  <c r="G128" i="1"/>
  <c r="F128" i="1"/>
  <c r="J128" i="1"/>
  <c r="I108" i="1"/>
  <c r="L108" i="1"/>
  <c r="H108" i="1"/>
  <c r="J108" i="1"/>
  <c r="G108" i="1"/>
  <c r="K108" i="1"/>
  <c r="F108" i="1"/>
  <c r="J149" i="1"/>
  <c r="F149" i="1"/>
  <c r="I149" i="1"/>
  <c r="L149" i="1"/>
  <c r="H149" i="1"/>
  <c r="K149" i="1"/>
  <c r="G149" i="1"/>
  <c r="K46" i="1"/>
  <c r="G46" i="1"/>
  <c r="J46" i="1"/>
  <c r="F46" i="1"/>
  <c r="H46" i="1"/>
  <c r="L46" i="1"/>
  <c r="I46" i="1"/>
  <c r="K205" i="1"/>
  <c r="G205" i="1"/>
  <c r="J205" i="1"/>
  <c r="F205" i="1"/>
  <c r="H205" i="1"/>
  <c r="L205" i="1"/>
  <c r="I205" i="1"/>
  <c r="L194" i="1"/>
  <c r="H194" i="1"/>
  <c r="K194" i="1"/>
  <c r="G194" i="1"/>
  <c r="J194" i="1"/>
  <c r="I194" i="1"/>
  <c r="F194" i="1"/>
  <c r="L19" i="1"/>
  <c r="H19" i="1"/>
  <c r="G19" i="1"/>
  <c r="K19" i="1"/>
  <c r="J19" i="1"/>
  <c r="I19" i="1"/>
  <c r="F19" i="1"/>
  <c r="L143" i="1"/>
  <c r="H143" i="1"/>
  <c r="K143" i="1"/>
  <c r="G143" i="1"/>
  <c r="J143" i="1"/>
  <c r="F143" i="1"/>
  <c r="I143" i="1"/>
  <c r="L139" i="1"/>
  <c r="H139" i="1"/>
  <c r="K139" i="1"/>
  <c r="G139" i="1"/>
  <c r="J139" i="1"/>
  <c r="F139" i="1"/>
  <c r="I139" i="1"/>
  <c r="I32" i="1"/>
  <c r="L32" i="1"/>
  <c r="H32" i="1"/>
  <c r="G32" i="1"/>
  <c r="F32" i="1"/>
  <c r="J32" i="1"/>
  <c r="K32" i="1"/>
  <c r="L47" i="1"/>
  <c r="H47" i="1"/>
  <c r="K47" i="1"/>
  <c r="G47" i="1"/>
  <c r="F47" i="1"/>
  <c r="J47" i="1"/>
  <c r="I47" i="1"/>
  <c r="L15" i="1"/>
  <c r="H15" i="1"/>
  <c r="G15" i="1"/>
  <c r="K15" i="1"/>
  <c r="F15" i="1"/>
  <c r="I15" i="1"/>
  <c r="J15" i="1"/>
  <c r="J177" i="1"/>
  <c r="F177" i="1"/>
  <c r="I177" i="1"/>
  <c r="H177" i="1"/>
  <c r="G177" i="1"/>
  <c r="L177" i="1"/>
  <c r="K177" i="1"/>
  <c r="J238" i="1"/>
  <c r="F238" i="1"/>
  <c r="I238" i="1"/>
  <c r="K238" i="1"/>
  <c r="H238" i="1"/>
  <c r="L238" i="1"/>
  <c r="G238" i="1"/>
  <c r="K70" i="1"/>
  <c r="G70" i="1"/>
  <c r="J70" i="1"/>
  <c r="F70" i="1"/>
  <c r="L70" i="1"/>
  <c r="I70" i="1"/>
  <c r="H70" i="1"/>
  <c r="J164" i="1"/>
  <c r="F164" i="1"/>
  <c r="H164" i="1"/>
  <c r="L164" i="1"/>
  <c r="G164" i="1"/>
  <c r="K164" i="1"/>
  <c r="I164" i="1"/>
  <c r="J210" i="1"/>
  <c r="F210" i="1"/>
  <c r="I210" i="1"/>
  <c r="G210" i="1"/>
  <c r="L210" i="1"/>
  <c r="H210" i="1"/>
  <c r="K210" i="1"/>
  <c r="L162" i="1"/>
  <c r="H162" i="1"/>
  <c r="K162" i="1"/>
  <c r="F162" i="1"/>
  <c r="J162" i="1"/>
  <c r="I162" i="1"/>
  <c r="G162" i="1"/>
  <c r="K211" i="1"/>
  <c r="G211" i="1"/>
  <c r="J211" i="1"/>
  <c r="F211" i="1"/>
  <c r="H211" i="1"/>
  <c r="L211" i="1"/>
  <c r="I211" i="1"/>
  <c r="L232" i="1"/>
  <c r="H232" i="1"/>
  <c r="K232" i="1"/>
  <c r="G232" i="1"/>
  <c r="J232" i="1"/>
  <c r="I232" i="1"/>
  <c r="F232" i="1"/>
  <c r="I148" i="1"/>
  <c r="L148" i="1"/>
  <c r="H148" i="1"/>
  <c r="K148" i="1"/>
  <c r="G148" i="1"/>
  <c r="J148" i="1"/>
  <c r="F148" i="1"/>
  <c r="K54" i="1"/>
  <c r="G54" i="1"/>
  <c r="J54" i="1"/>
  <c r="F54" i="1"/>
  <c r="H54" i="1"/>
  <c r="L54" i="1"/>
  <c r="I54" i="1"/>
  <c r="K90" i="1"/>
  <c r="G90" i="1"/>
  <c r="J90" i="1"/>
  <c r="F90" i="1"/>
  <c r="H90" i="1"/>
  <c r="L90" i="1"/>
  <c r="I90" i="1"/>
  <c r="I207" i="1"/>
  <c r="L207" i="1"/>
  <c r="H207" i="1"/>
  <c r="J207" i="1"/>
  <c r="G207" i="1"/>
  <c r="F207" i="1"/>
  <c r="K207" i="1"/>
  <c r="K166" i="1"/>
  <c r="G166" i="1"/>
  <c r="L166" i="1"/>
  <c r="F166" i="1"/>
  <c r="H166" i="1"/>
  <c r="J166" i="1"/>
  <c r="I166" i="1"/>
  <c r="K102" i="1"/>
  <c r="G102" i="1"/>
  <c r="J102" i="1"/>
  <c r="F102" i="1"/>
  <c r="L102" i="1"/>
  <c r="I102" i="1"/>
  <c r="H102" i="1"/>
  <c r="I172" i="1"/>
  <c r="L172" i="1"/>
  <c r="G172" i="1"/>
  <c r="H172" i="1"/>
  <c r="F172" i="1"/>
  <c r="K172" i="1"/>
  <c r="J172" i="1"/>
  <c r="K255" i="1"/>
  <c r="G255" i="1"/>
  <c r="J255" i="1"/>
  <c r="F255" i="1"/>
  <c r="L255" i="1"/>
  <c r="I255" i="1"/>
  <c r="H255" i="1"/>
  <c r="L103" i="1"/>
  <c r="H103" i="1"/>
  <c r="K103" i="1"/>
  <c r="G103" i="1"/>
  <c r="J103" i="1"/>
  <c r="I103" i="1"/>
  <c r="F103" i="1"/>
  <c r="K215" i="1"/>
  <c r="G215" i="1"/>
  <c r="J215" i="1"/>
  <c r="F215" i="1"/>
  <c r="L215" i="1"/>
  <c r="I215" i="1"/>
  <c r="H215" i="1"/>
  <c r="K235" i="1"/>
  <c r="G235" i="1"/>
  <c r="J235" i="1"/>
  <c r="F235" i="1"/>
  <c r="H235" i="1"/>
  <c r="I235" i="1"/>
  <c r="L235" i="1"/>
  <c r="J141" i="1"/>
  <c r="F141" i="1"/>
  <c r="I141" i="1"/>
  <c r="L141" i="1"/>
  <c r="H141" i="1"/>
  <c r="K141" i="1"/>
  <c r="G141" i="1"/>
  <c r="I52" i="1"/>
  <c r="L52" i="1"/>
  <c r="H52" i="1"/>
  <c r="K52" i="1"/>
  <c r="F52" i="1"/>
  <c r="J52" i="1"/>
  <c r="G52" i="1"/>
  <c r="J234" i="1"/>
  <c r="F234" i="1"/>
  <c r="I234" i="1"/>
  <c r="G234" i="1"/>
  <c r="L234" i="1"/>
  <c r="K234" i="1"/>
  <c r="H234" i="1"/>
  <c r="J192" i="1"/>
  <c r="F192" i="1"/>
  <c r="I192" i="1"/>
  <c r="K192" i="1"/>
  <c r="H192" i="1"/>
  <c r="G192" i="1"/>
  <c r="L192" i="1"/>
  <c r="I140" i="1"/>
  <c r="L140" i="1"/>
  <c r="H140" i="1"/>
  <c r="K140" i="1"/>
  <c r="G140" i="1"/>
  <c r="J140" i="1"/>
  <c r="F140" i="1"/>
  <c r="J137" i="1"/>
  <c r="F137" i="1"/>
  <c r="I137" i="1"/>
  <c r="L137" i="1"/>
  <c r="H137" i="1"/>
  <c r="G137" i="1"/>
  <c r="K137" i="1"/>
  <c r="J242" i="1"/>
  <c r="F242" i="1"/>
  <c r="I242" i="1"/>
  <c r="G242" i="1"/>
  <c r="L242" i="1"/>
  <c r="H242" i="1"/>
  <c r="K242" i="1"/>
  <c r="J53" i="1"/>
  <c r="F53" i="1"/>
  <c r="I53" i="1"/>
  <c r="L53" i="1"/>
  <c r="K53" i="1"/>
  <c r="G53" i="1"/>
  <c r="H53" i="1"/>
  <c r="I44" i="1"/>
  <c r="L44" i="1"/>
  <c r="H44" i="1"/>
  <c r="K44" i="1"/>
  <c r="F44" i="1"/>
  <c r="J44" i="1"/>
  <c r="G44" i="1"/>
  <c r="J173" i="1"/>
  <c r="F173" i="1"/>
  <c r="K173" i="1"/>
  <c r="H173" i="1"/>
  <c r="G173" i="1"/>
  <c r="L173" i="1"/>
  <c r="I173" i="1"/>
  <c r="L51" i="1"/>
  <c r="H51" i="1"/>
  <c r="K51" i="1"/>
  <c r="G51" i="1"/>
  <c r="J51" i="1"/>
  <c r="I51" i="1"/>
  <c r="F51" i="1"/>
  <c r="L43" i="1"/>
  <c r="H43" i="1"/>
  <c r="K43" i="1"/>
  <c r="G43" i="1"/>
  <c r="J43" i="1"/>
  <c r="I43" i="1"/>
  <c r="F43" i="1"/>
  <c r="K126" i="1"/>
  <c r="G126" i="1"/>
  <c r="J126" i="1"/>
  <c r="F126" i="1"/>
  <c r="I126" i="1"/>
  <c r="L126" i="1"/>
  <c r="H126" i="1"/>
  <c r="I199" i="1"/>
  <c r="L199" i="1"/>
  <c r="H199" i="1"/>
  <c r="J199" i="1"/>
  <c r="G199" i="1"/>
  <c r="F199" i="1"/>
  <c r="K199" i="1"/>
  <c r="J33" i="1"/>
  <c r="F33" i="1"/>
  <c r="I33" i="1"/>
  <c r="H33" i="1"/>
  <c r="G33" i="1"/>
  <c r="K33" i="1"/>
  <c r="L33" i="1"/>
  <c r="J17" i="1"/>
  <c r="F17" i="1"/>
  <c r="I17" i="1"/>
  <c r="H17" i="1"/>
  <c r="G17" i="1"/>
  <c r="K17" i="1"/>
  <c r="L17" i="1"/>
  <c r="L79" i="1"/>
  <c r="H79" i="1"/>
  <c r="K79" i="1"/>
  <c r="G79" i="1"/>
  <c r="F79" i="1"/>
  <c r="J79" i="1"/>
  <c r="I79" i="1"/>
  <c r="I184" i="1"/>
  <c r="K184" i="1"/>
  <c r="F184" i="1"/>
  <c r="J184" i="1"/>
  <c r="H184" i="1"/>
  <c r="G184" i="1"/>
  <c r="L184" i="1"/>
  <c r="J196" i="1"/>
  <c r="F196" i="1"/>
  <c r="I196" i="1"/>
  <c r="G196" i="1"/>
  <c r="L196" i="1"/>
  <c r="K196" i="1"/>
  <c r="H196" i="1"/>
  <c r="I68" i="1"/>
  <c r="L68" i="1"/>
  <c r="H68" i="1"/>
  <c r="K68" i="1"/>
  <c r="J68" i="1"/>
  <c r="F68" i="1"/>
  <c r="G68" i="1"/>
  <c r="L256" i="1"/>
  <c r="H256" i="1"/>
  <c r="K256" i="1"/>
  <c r="G256" i="1"/>
  <c r="J256" i="1"/>
  <c r="F256" i="1"/>
  <c r="I256" i="1"/>
  <c r="J218" i="1"/>
  <c r="F218" i="1"/>
  <c r="I218" i="1"/>
  <c r="G218" i="1"/>
  <c r="L218" i="1"/>
  <c r="K218" i="1"/>
  <c r="H218" i="1"/>
  <c r="I253" i="1"/>
  <c r="L253" i="1"/>
  <c r="H253" i="1"/>
  <c r="J253" i="1"/>
  <c r="G253" i="1"/>
  <c r="K253" i="1"/>
  <c r="F253" i="1"/>
  <c r="I233" i="1"/>
  <c r="L233" i="1"/>
  <c r="H233" i="1"/>
  <c r="F233" i="1"/>
  <c r="K233" i="1"/>
  <c r="G233" i="1"/>
  <c r="J233" i="1"/>
  <c r="I176" i="1"/>
  <c r="K176" i="1"/>
  <c r="F176" i="1"/>
  <c r="H176" i="1"/>
  <c r="G176" i="1"/>
  <c r="L176" i="1"/>
  <c r="J176" i="1"/>
  <c r="I124" i="1"/>
  <c r="L124" i="1"/>
  <c r="H124" i="1"/>
  <c r="K124" i="1"/>
  <c r="G124" i="1"/>
  <c r="J124" i="1"/>
  <c r="F124" i="1"/>
  <c r="I20" i="1"/>
  <c r="H20" i="1"/>
  <c r="L20" i="1"/>
  <c r="K20" i="1"/>
  <c r="J20" i="1"/>
  <c r="G20" i="1"/>
  <c r="F20" i="1"/>
  <c r="I257" i="1"/>
  <c r="L257" i="1"/>
  <c r="H257" i="1"/>
  <c r="F257" i="1"/>
  <c r="K257" i="1"/>
  <c r="J257" i="1"/>
  <c r="G257" i="1"/>
  <c r="I16" i="1"/>
  <c r="H16" i="1"/>
  <c r="L16" i="1"/>
  <c r="G16" i="1"/>
  <c r="F16" i="1"/>
  <c r="K16" i="1"/>
  <c r="J16" i="1"/>
  <c r="K58" i="1"/>
  <c r="G58" i="1"/>
  <c r="J58" i="1"/>
  <c r="F58" i="1"/>
  <c r="I58" i="1"/>
  <c r="H58" i="1"/>
  <c r="L58" i="1"/>
  <c r="L175" i="1"/>
  <c r="H175" i="1"/>
  <c r="G175" i="1"/>
  <c r="I175" i="1"/>
  <c r="F175" i="1"/>
  <c r="K175" i="1"/>
  <c r="J175" i="1"/>
  <c r="K106" i="1"/>
  <c r="G106" i="1"/>
  <c r="J106" i="1"/>
  <c r="F106" i="1"/>
  <c r="H106" i="1"/>
  <c r="L106" i="1"/>
  <c r="I106" i="1"/>
  <c r="I120" i="1"/>
  <c r="L120" i="1"/>
  <c r="H120" i="1"/>
  <c r="K120" i="1"/>
  <c r="G120" i="1"/>
  <c r="J120" i="1"/>
  <c r="F120" i="1"/>
  <c r="I8" i="1"/>
  <c r="H8" i="1"/>
  <c r="L8" i="1"/>
  <c r="G8" i="1"/>
  <c r="F8" i="1"/>
  <c r="J8" i="1"/>
  <c r="K8" i="1"/>
  <c r="L63" i="1"/>
  <c r="H63" i="1"/>
  <c r="K63" i="1"/>
  <c r="G63" i="1"/>
  <c r="F63" i="1"/>
  <c r="J63" i="1"/>
  <c r="I63" i="1"/>
  <c r="J65" i="1"/>
  <c r="F65" i="1"/>
  <c r="I65" i="1"/>
  <c r="H65" i="1"/>
  <c r="K65" i="1"/>
  <c r="G65" i="1"/>
  <c r="L65" i="1"/>
  <c r="K189" i="1"/>
  <c r="G189" i="1"/>
  <c r="J189" i="1"/>
  <c r="F189" i="1"/>
  <c r="H189" i="1"/>
  <c r="L189" i="1"/>
  <c r="I189" i="1"/>
  <c r="I168" i="1"/>
  <c r="H168" i="1"/>
  <c r="G168" i="1"/>
  <c r="L168" i="1"/>
  <c r="F168" i="1"/>
  <c r="K168" i="1"/>
  <c r="J168" i="1"/>
  <c r="I180" i="1"/>
  <c r="L180" i="1"/>
  <c r="G180" i="1"/>
  <c r="K180" i="1"/>
  <c r="J180" i="1"/>
  <c r="H180" i="1"/>
  <c r="F180" i="1"/>
  <c r="I48" i="1"/>
  <c r="L48" i="1"/>
  <c r="H48" i="1"/>
  <c r="G48" i="1"/>
  <c r="F48" i="1"/>
  <c r="J48" i="1"/>
  <c r="K48" i="1"/>
  <c r="I209" i="1"/>
  <c r="L209" i="1"/>
  <c r="G209" i="1"/>
  <c r="K209" i="1"/>
  <c r="F209" i="1"/>
  <c r="J209" i="1"/>
  <c r="H209" i="1"/>
  <c r="J93" i="1"/>
  <c r="F93" i="1"/>
  <c r="I93" i="1"/>
  <c r="K93" i="1"/>
  <c r="H93" i="1"/>
  <c r="G93" i="1"/>
  <c r="L93" i="1"/>
  <c r="K227" i="1"/>
  <c r="G227" i="1"/>
  <c r="J227" i="1"/>
  <c r="F227" i="1"/>
  <c r="H227" i="1"/>
  <c r="L227" i="1"/>
  <c r="I227" i="1"/>
  <c r="I104" i="1"/>
  <c r="L104" i="1"/>
  <c r="H104" i="1"/>
  <c r="F104" i="1"/>
  <c r="K104" i="1"/>
  <c r="J104" i="1"/>
  <c r="G104" i="1"/>
  <c r="K18" i="1"/>
  <c r="G18" i="1"/>
  <c r="J18" i="1"/>
  <c r="F18" i="1"/>
  <c r="I18" i="1"/>
  <c r="H18" i="1"/>
  <c r="L18" i="1"/>
  <c r="K239" i="1"/>
  <c r="G239" i="1"/>
  <c r="J239" i="1"/>
  <c r="F239" i="1"/>
  <c r="L239" i="1"/>
  <c r="I239" i="1"/>
  <c r="H239" i="1"/>
  <c r="K146" i="1"/>
  <c r="G146" i="1"/>
  <c r="J146" i="1"/>
  <c r="F146" i="1"/>
  <c r="I146" i="1"/>
  <c r="H146" i="1"/>
  <c r="L146" i="1"/>
  <c r="L158" i="1"/>
  <c r="H158" i="1"/>
  <c r="G158" i="1"/>
  <c r="K158" i="1"/>
  <c r="F158" i="1"/>
  <c r="J158" i="1"/>
  <c r="I158" i="1"/>
  <c r="J37" i="1"/>
  <c r="F37" i="1"/>
  <c r="I37" i="1"/>
  <c r="L37" i="1"/>
  <c r="K37" i="1"/>
  <c r="G37" i="1"/>
  <c r="H37" i="1"/>
  <c r="K86" i="1"/>
  <c r="G86" i="1"/>
  <c r="J86" i="1"/>
  <c r="F86" i="1"/>
  <c r="L86" i="1"/>
  <c r="I86" i="1"/>
  <c r="H86" i="1"/>
  <c r="K223" i="1"/>
  <c r="G223" i="1"/>
  <c r="J223" i="1"/>
  <c r="F223" i="1"/>
  <c r="L223" i="1"/>
  <c r="I223" i="1"/>
  <c r="H223" i="1"/>
  <c r="L99" i="1"/>
  <c r="H99" i="1"/>
  <c r="K99" i="1"/>
  <c r="G99" i="1"/>
  <c r="I99" i="1"/>
  <c r="F99" i="1"/>
  <c r="J99" i="1"/>
  <c r="J125" i="1"/>
  <c r="F125" i="1"/>
  <c r="I125" i="1"/>
  <c r="L125" i="1"/>
  <c r="H125" i="1"/>
  <c r="K125" i="1"/>
  <c r="G125" i="1"/>
  <c r="L220" i="1"/>
  <c r="H220" i="1"/>
  <c r="K220" i="1"/>
  <c r="G220" i="1"/>
  <c r="I220" i="1"/>
  <c r="F220" i="1"/>
  <c r="J220" i="1"/>
  <c r="L198" i="1"/>
  <c r="H198" i="1"/>
  <c r="K198" i="1"/>
  <c r="G198" i="1"/>
  <c r="I198" i="1"/>
  <c r="F198" i="1"/>
  <c r="J198" i="1"/>
  <c r="L119" i="1"/>
  <c r="H119" i="1"/>
  <c r="K119" i="1"/>
  <c r="G119" i="1"/>
  <c r="J119" i="1"/>
  <c r="F119" i="1"/>
  <c r="I119" i="1"/>
  <c r="J181" i="1"/>
  <c r="F181" i="1"/>
  <c r="K181" i="1"/>
  <c r="I181" i="1"/>
  <c r="H181" i="1"/>
  <c r="G181" i="1"/>
  <c r="L181" i="1"/>
  <c r="L39" i="1"/>
  <c r="H39" i="1"/>
  <c r="K39" i="1"/>
  <c r="G39" i="1"/>
  <c r="F39" i="1"/>
  <c r="J39" i="1"/>
  <c r="I39" i="1"/>
  <c r="J204" i="1"/>
  <c r="F204" i="1"/>
  <c r="I204" i="1"/>
  <c r="G204" i="1"/>
  <c r="L204" i="1"/>
  <c r="K204" i="1"/>
  <c r="H204" i="1"/>
  <c r="L23" i="1"/>
  <c r="H23" i="1"/>
  <c r="K23" i="1"/>
  <c r="G23" i="1"/>
  <c r="F23" i="1"/>
  <c r="J23" i="1"/>
  <c r="I23" i="1"/>
  <c r="J250" i="1"/>
  <c r="F250" i="1"/>
  <c r="I250" i="1"/>
  <c r="G250" i="1"/>
  <c r="L250" i="1"/>
  <c r="K250" i="1"/>
  <c r="H250" i="1"/>
  <c r="I60" i="1"/>
  <c r="L60" i="1"/>
  <c r="H60" i="1"/>
  <c r="K60" i="1"/>
  <c r="F60" i="1"/>
  <c r="J60" i="1"/>
  <c r="G60" i="1"/>
  <c r="L27" i="1"/>
  <c r="H27" i="1"/>
  <c r="K27" i="1"/>
  <c r="G27" i="1"/>
  <c r="J27" i="1"/>
  <c r="I27" i="1"/>
  <c r="F27" i="1"/>
  <c r="K138" i="1"/>
  <c r="G138" i="1"/>
  <c r="J138" i="1"/>
  <c r="F138" i="1"/>
  <c r="I138" i="1"/>
  <c r="H138" i="1"/>
  <c r="L138" i="1"/>
  <c r="I249" i="1"/>
  <c r="L249" i="1"/>
  <c r="H249" i="1"/>
  <c r="F249" i="1"/>
  <c r="K249" i="1"/>
  <c r="G249" i="1"/>
  <c r="J249" i="1"/>
  <c r="I187" i="1"/>
  <c r="L187" i="1"/>
  <c r="H187" i="1"/>
  <c r="F187" i="1"/>
  <c r="K187" i="1"/>
  <c r="J187" i="1"/>
  <c r="G187" i="1"/>
  <c r="L167" i="1"/>
  <c r="H167" i="1"/>
  <c r="J167" i="1"/>
  <c r="G167" i="1"/>
  <c r="F167" i="1"/>
  <c r="K167" i="1"/>
  <c r="I167" i="1"/>
  <c r="K178" i="1"/>
  <c r="G178" i="1"/>
  <c r="H178" i="1"/>
  <c r="I178" i="1"/>
  <c r="F178" i="1"/>
  <c r="L178" i="1"/>
  <c r="J178" i="1"/>
  <c r="L216" i="1"/>
  <c r="H216" i="1"/>
  <c r="K216" i="1"/>
  <c r="G216" i="1"/>
  <c r="J216" i="1"/>
  <c r="I216" i="1"/>
  <c r="F216" i="1"/>
  <c r="L228" i="1"/>
  <c r="H228" i="1"/>
  <c r="K228" i="1"/>
  <c r="G228" i="1"/>
  <c r="I228" i="1"/>
  <c r="F228" i="1"/>
  <c r="J228" i="1"/>
  <c r="I84" i="1"/>
  <c r="L84" i="1"/>
  <c r="H84" i="1"/>
  <c r="J84" i="1"/>
  <c r="G84" i="1"/>
  <c r="F84" i="1"/>
  <c r="K84" i="1"/>
  <c r="K251" i="1"/>
  <c r="G251" i="1"/>
  <c r="J251" i="1"/>
  <c r="F251" i="1"/>
  <c r="H251" i="1"/>
  <c r="I251" i="1"/>
  <c r="L251" i="1"/>
  <c r="K22" i="1"/>
  <c r="G22" i="1"/>
  <c r="J22" i="1"/>
  <c r="F22" i="1"/>
  <c r="L22" i="1"/>
  <c r="H22" i="1"/>
  <c r="I22" i="1"/>
  <c r="L248" i="1"/>
  <c r="H248" i="1"/>
  <c r="K248" i="1"/>
  <c r="G248" i="1"/>
  <c r="J248" i="1"/>
  <c r="I248" i="1"/>
  <c r="F248" i="1"/>
  <c r="L35" i="1"/>
  <c r="H35" i="1"/>
  <c r="K35" i="1"/>
  <c r="G35" i="1"/>
  <c r="J35" i="1"/>
  <c r="I35" i="1"/>
  <c r="F35" i="1"/>
  <c r="L190" i="1"/>
  <c r="H190" i="1"/>
  <c r="K190" i="1"/>
  <c r="G190" i="1"/>
  <c r="I190" i="1"/>
  <c r="F190" i="1"/>
  <c r="J190" i="1"/>
  <c r="K66" i="1"/>
  <c r="G66" i="1"/>
  <c r="J66" i="1"/>
  <c r="F66" i="1"/>
  <c r="I66" i="1"/>
  <c r="H66" i="1"/>
  <c r="L66" i="1"/>
  <c r="I76" i="1"/>
  <c r="L76" i="1"/>
  <c r="H76" i="1"/>
  <c r="K76" i="1"/>
  <c r="J76" i="1"/>
  <c r="G76" i="1"/>
  <c r="F76" i="1"/>
  <c r="I203" i="1"/>
  <c r="L203" i="1"/>
  <c r="H203" i="1"/>
  <c r="F203" i="1"/>
  <c r="K203" i="1"/>
  <c r="J203" i="1"/>
  <c r="G203" i="1"/>
  <c r="J246" i="1"/>
  <c r="F246" i="1"/>
  <c r="I246" i="1"/>
  <c r="K246" i="1"/>
  <c r="H246" i="1"/>
  <c r="L246" i="1"/>
  <c r="G246" i="1"/>
  <c r="K185" i="1"/>
  <c r="G185" i="1"/>
  <c r="J185" i="1"/>
  <c r="F185" i="1"/>
  <c r="L185" i="1"/>
  <c r="I185" i="1"/>
  <c r="H185" i="1"/>
  <c r="K118" i="1"/>
  <c r="G118" i="1"/>
  <c r="J118" i="1"/>
  <c r="F118" i="1"/>
  <c r="I118" i="1"/>
  <c r="L118" i="1"/>
  <c r="H118" i="1"/>
  <c r="J208" i="1"/>
  <c r="F208" i="1"/>
  <c r="I208" i="1"/>
  <c r="K208" i="1"/>
  <c r="H208" i="1"/>
  <c r="G208" i="1"/>
  <c r="L208" i="1"/>
  <c r="I96" i="1"/>
  <c r="L96" i="1"/>
  <c r="H96" i="1"/>
  <c r="F96" i="1"/>
  <c r="K96" i="1"/>
  <c r="J96" i="1"/>
  <c r="G96" i="1"/>
  <c r="J188" i="1"/>
  <c r="F188" i="1"/>
  <c r="I188" i="1"/>
  <c r="G188" i="1"/>
  <c r="L188" i="1"/>
  <c r="K188" i="1"/>
  <c r="H188" i="1"/>
  <c r="I92" i="1"/>
  <c r="L92" i="1"/>
  <c r="H92" i="1"/>
  <c r="J92" i="1"/>
  <c r="G92" i="1"/>
  <c r="K92" i="1"/>
  <c r="F92" i="1"/>
  <c r="J57" i="1"/>
  <c r="F57" i="1"/>
  <c r="I57" i="1"/>
  <c r="H57" i="1"/>
  <c r="K57" i="1"/>
  <c r="G57" i="1"/>
  <c r="L57" i="1"/>
  <c r="K154" i="1"/>
  <c r="G154" i="1"/>
  <c r="J154" i="1"/>
  <c r="F154" i="1"/>
  <c r="I154" i="1"/>
  <c r="H154" i="1"/>
  <c r="L154" i="1"/>
  <c r="J9" i="1"/>
  <c r="F9" i="1"/>
  <c r="I9" i="1"/>
  <c r="H9" i="1"/>
  <c r="G9" i="1"/>
  <c r="K9" i="1"/>
  <c r="L9" i="1"/>
  <c r="K157" i="1"/>
  <c r="G157" i="1"/>
  <c r="I157" i="1"/>
  <c r="H157" i="1"/>
  <c r="L157" i="1"/>
  <c r="F157" i="1"/>
  <c r="J157" i="1"/>
  <c r="I229" i="1"/>
  <c r="L229" i="1"/>
  <c r="H229" i="1"/>
  <c r="J229" i="1"/>
  <c r="G229" i="1"/>
  <c r="K229" i="1"/>
  <c r="F229" i="1"/>
  <c r="J49" i="1"/>
  <c r="F49" i="1"/>
  <c r="I49" i="1"/>
  <c r="H49" i="1"/>
  <c r="K49" i="1"/>
  <c r="G49" i="1"/>
  <c r="L49" i="1"/>
  <c r="I36" i="1"/>
  <c r="L36" i="1"/>
  <c r="H36" i="1"/>
  <c r="K36" i="1"/>
  <c r="J36" i="1"/>
  <c r="G36" i="1"/>
  <c r="F36" i="1"/>
  <c r="I72" i="1"/>
  <c r="L72" i="1"/>
  <c r="H72" i="1"/>
  <c r="G72" i="1"/>
  <c r="F72" i="1"/>
  <c r="J72" i="1"/>
  <c r="K72" i="1"/>
  <c r="L111" i="1"/>
  <c r="H111" i="1"/>
  <c r="K111" i="1"/>
  <c r="G111" i="1"/>
  <c r="J111" i="1"/>
  <c r="I111" i="1"/>
  <c r="F111" i="1"/>
  <c r="J81" i="1"/>
  <c r="F81" i="1"/>
  <c r="I81" i="1"/>
  <c r="G81" i="1"/>
  <c r="L81" i="1"/>
  <c r="K81" i="1"/>
  <c r="H81" i="1"/>
  <c r="J25" i="1"/>
  <c r="F25" i="1"/>
  <c r="I25" i="1"/>
  <c r="H25" i="1"/>
  <c r="K25" i="1"/>
  <c r="G25" i="1"/>
  <c r="L25" i="1"/>
  <c r="K247" i="1"/>
  <c r="G247" i="1"/>
  <c r="J247" i="1"/>
  <c r="F247" i="1"/>
  <c r="L247" i="1"/>
  <c r="I247" i="1"/>
  <c r="H247" i="1"/>
  <c r="L202" i="1"/>
  <c r="H202" i="1"/>
  <c r="K202" i="1"/>
  <c r="G202" i="1"/>
  <c r="J202" i="1"/>
  <c r="I202" i="1"/>
  <c r="F202" i="1"/>
  <c r="L171" i="1"/>
  <c r="H171" i="1"/>
  <c r="I171" i="1"/>
  <c r="G171" i="1"/>
  <c r="F171" i="1"/>
  <c r="K171" i="1"/>
  <c r="J171" i="1"/>
  <c r="K231" i="1"/>
  <c r="G231" i="1"/>
  <c r="J231" i="1"/>
  <c r="F231" i="1"/>
  <c r="L231" i="1"/>
  <c r="I231" i="1"/>
  <c r="H231" i="1"/>
  <c r="L151" i="1"/>
  <c r="H151" i="1"/>
  <c r="K151" i="1"/>
  <c r="G151" i="1"/>
  <c r="J151" i="1"/>
  <c r="F151" i="1"/>
  <c r="I151" i="1"/>
  <c r="K98" i="1"/>
  <c r="G98" i="1"/>
  <c r="J98" i="1"/>
  <c r="F98" i="1"/>
  <c r="H98" i="1"/>
  <c r="I98" i="1"/>
  <c r="L98" i="1"/>
  <c r="L131" i="1"/>
  <c r="H131" i="1"/>
  <c r="K131" i="1"/>
  <c r="G131" i="1"/>
  <c r="J131" i="1"/>
  <c r="F131" i="1"/>
  <c r="I131" i="1"/>
  <c r="K30" i="1"/>
  <c r="G30" i="1"/>
  <c r="J30" i="1"/>
  <c r="F30" i="1"/>
  <c r="L30" i="1"/>
  <c r="H30" i="1"/>
  <c r="I30" i="1"/>
  <c r="K14" i="1"/>
  <c r="G14" i="1"/>
  <c r="F14" i="1"/>
  <c r="J14" i="1"/>
  <c r="L14" i="1"/>
  <c r="H14" i="1"/>
  <c r="I14" i="1"/>
  <c r="J41" i="1"/>
  <c r="F41" i="1"/>
  <c r="I41" i="1"/>
  <c r="H41" i="1"/>
  <c r="K41" i="1"/>
  <c r="G41" i="1"/>
  <c r="L41" i="1"/>
  <c r="K134" i="1"/>
  <c r="G134" i="1"/>
  <c r="J134" i="1"/>
  <c r="F134" i="1"/>
  <c r="I134" i="1"/>
  <c r="L134" i="1"/>
  <c r="H134" i="1"/>
  <c r="J200" i="1"/>
  <c r="F200" i="1"/>
  <c r="I200" i="1"/>
  <c r="K200" i="1"/>
  <c r="H200" i="1"/>
  <c r="G200" i="1"/>
  <c r="L200" i="1"/>
  <c r="I112" i="1"/>
  <c r="L112" i="1"/>
  <c r="H112" i="1"/>
  <c r="K112" i="1"/>
  <c r="G112" i="1"/>
  <c r="F112" i="1"/>
  <c r="J112" i="1"/>
  <c r="L212" i="1"/>
  <c r="H212" i="1"/>
  <c r="K212" i="1"/>
  <c r="G212" i="1"/>
  <c r="I212" i="1"/>
  <c r="F212" i="1"/>
  <c r="J212" i="1"/>
  <c r="I132" i="1"/>
  <c r="L132" i="1"/>
  <c r="H132" i="1"/>
  <c r="K132" i="1"/>
  <c r="G132" i="1"/>
  <c r="J132" i="1"/>
  <c r="F132" i="1"/>
  <c r="J85" i="1"/>
  <c r="F85" i="1"/>
  <c r="I85" i="1"/>
  <c r="K85" i="1"/>
  <c r="H85" i="1"/>
  <c r="L85" i="1"/>
  <c r="G85" i="1"/>
  <c r="L107" i="1"/>
  <c r="H107" i="1"/>
  <c r="K107" i="1"/>
  <c r="G107" i="1"/>
  <c r="I107" i="1"/>
  <c r="F107" i="1"/>
  <c r="J107" i="1"/>
  <c r="K82" i="1"/>
  <c r="G82" i="1"/>
  <c r="J82" i="1"/>
  <c r="F82" i="1"/>
  <c r="H82" i="1"/>
  <c r="L82" i="1"/>
  <c r="I82" i="1"/>
  <c r="K150" i="1"/>
  <c r="G150" i="1"/>
  <c r="J150" i="1"/>
  <c r="F150" i="1"/>
  <c r="I150" i="1"/>
  <c r="L150" i="1"/>
  <c r="H150" i="1"/>
  <c r="J73" i="1"/>
  <c r="F73" i="1"/>
  <c r="I73" i="1"/>
  <c r="H73" i="1"/>
  <c r="G73" i="1"/>
  <c r="L73" i="1"/>
  <c r="K73" i="1"/>
  <c r="I159" i="1"/>
  <c r="K159" i="1"/>
  <c r="F159" i="1"/>
  <c r="J159" i="1"/>
  <c r="H159" i="1"/>
  <c r="L159" i="1"/>
  <c r="G159" i="1"/>
  <c r="K197" i="1"/>
  <c r="G197" i="1"/>
  <c r="J197" i="1"/>
  <c r="F197" i="1"/>
  <c r="H197" i="1"/>
  <c r="L197" i="1"/>
  <c r="I197" i="1"/>
  <c r="J153" i="1"/>
  <c r="F153" i="1"/>
  <c r="I153" i="1"/>
  <c r="L153" i="1"/>
  <c r="H153" i="1"/>
  <c r="G153" i="1"/>
  <c r="K153" i="1"/>
  <c r="J160" i="1"/>
  <c r="F160" i="1"/>
  <c r="I160" i="1"/>
  <c r="H160" i="1"/>
  <c r="L160" i="1"/>
  <c r="G160" i="1"/>
  <c r="K160" i="1"/>
  <c r="K34" i="1"/>
  <c r="G34" i="1"/>
  <c r="J34" i="1"/>
  <c r="F34" i="1"/>
  <c r="I34" i="1"/>
  <c r="L34" i="1"/>
  <c r="H34" i="1"/>
  <c r="L147" i="1"/>
  <c r="H147" i="1"/>
  <c r="K147" i="1"/>
  <c r="G147" i="1"/>
  <c r="J147" i="1"/>
  <c r="F147" i="1"/>
  <c r="I147" i="1"/>
  <c r="J133" i="1"/>
  <c r="F133" i="1"/>
  <c r="I133" i="1"/>
  <c r="L133" i="1"/>
  <c r="H133" i="1"/>
  <c r="K133" i="1"/>
  <c r="G133" i="1"/>
  <c r="L55" i="1"/>
  <c r="H55" i="1"/>
  <c r="K55" i="1"/>
  <c r="G55" i="1"/>
  <c r="F55" i="1"/>
  <c r="J55" i="1"/>
  <c r="I55" i="1"/>
  <c r="J101" i="1"/>
  <c r="F101" i="1"/>
  <c r="I101" i="1"/>
  <c r="K101" i="1"/>
  <c r="H101" i="1"/>
  <c r="L101" i="1"/>
  <c r="G101" i="1"/>
  <c r="I136" i="1"/>
  <c r="L136" i="1"/>
  <c r="H136" i="1"/>
  <c r="K136" i="1"/>
  <c r="G136" i="1"/>
  <c r="J136" i="1"/>
  <c r="F136" i="1"/>
  <c r="L127" i="1"/>
  <c r="H127" i="1"/>
  <c r="K127" i="1"/>
  <c r="G127" i="1"/>
  <c r="J127" i="1"/>
  <c r="F127" i="1"/>
  <c r="I127" i="1"/>
  <c r="J117" i="1"/>
  <c r="F117" i="1"/>
  <c r="I117" i="1"/>
  <c r="L117" i="1"/>
  <c r="H117" i="1"/>
  <c r="K117" i="1"/>
  <c r="G117" i="1"/>
  <c r="J105" i="1"/>
  <c r="F105" i="1"/>
  <c r="I105" i="1"/>
  <c r="G105" i="1"/>
  <c r="L105" i="1"/>
  <c r="K105" i="1"/>
  <c r="H105" i="1"/>
  <c r="L244" i="1"/>
  <c r="H244" i="1"/>
  <c r="K244" i="1"/>
  <c r="G244" i="1"/>
  <c r="I244" i="1"/>
  <c r="F244" i="1"/>
  <c r="J244" i="1"/>
  <c r="K78" i="1"/>
  <c r="G78" i="1"/>
  <c r="J78" i="1"/>
  <c r="F78" i="1"/>
  <c r="H78" i="1"/>
  <c r="L78" i="1"/>
  <c r="I78" i="1"/>
  <c r="J156" i="1"/>
  <c r="F156" i="1"/>
  <c r="K156" i="1"/>
  <c r="I156" i="1"/>
  <c r="H156" i="1"/>
  <c r="L156" i="1"/>
  <c r="G156" i="1"/>
  <c r="J45" i="1"/>
  <c r="F45" i="1"/>
  <c r="I45" i="1"/>
  <c r="L45" i="1"/>
  <c r="K45" i="1"/>
  <c r="G45" i="1"/>
  <c r="H45" i="1"/>
  <c r="J254" i="1"/>
  <c r="F254" i="1"/>
  <c r="I254" i="1"/>
  <c r="K254" i="1"/>
  <c r="H254" i="1"/>
  <c r="L254" i="1"/>
  <c r="G254" i="1"/>
  <c r="L155" i="1"/>
  <c r="H155" i="1"/>
  <c r="K155" i="1"/>
  <c r="G155" i="1"/>
  <c r="J155" i="1"/>
  <c r="F155" i="1"/>
  <c r="I155" i="1"/>
  <c r="J61" i="1"/>
  <c r="F61" i="1"/>
  <c r="I61" i="1"/>
  <c r="L61" i="1"/>
  <c r="K61" i="1"/>
  <c r="G61" i="1"/>
  <c r="H61" i="1"/>
  <c r="L135" i="1"/>
  <c r="H135" i="1"/>
  <c r="K135" i="1"/>
  <c r="G135" i="1"/>
  <c r="J135" i="1"/>
  <c r="F135" i="1"/>
  <c r="I135" i="1"/>
  <c r="L75" i="1"/>
  <c r="H75" i="1"/>
  <c r="K75" i="1"/>
  <c r="G75" i="1"/>
  <c r="J75" i="1"/>
  <c r="I75" i="1"/>
  <c r="F75" i="1"/>
  <c r="K142" i="1"/>
  <c r="G142" i="1"/>
  <c r="J142" i="1"/>
  <c r="F142" i="1"/>
  <c r="I142" i="1"/>
  <c r="L142" i="1"/>
  <c r="H142" i="1"/>
  <c r="J69" i="1"/>
  <c r="F69" i="1"/>
  <c r="I69" i="1"/>
  <c r="L69" i="1"/>
  <c r="G69" i="1"/>
  <c r="K69" i="1"/>
  <c r="H69" i="1"/>
  <c r="L67" i="1"/>
  <c r="H67" i="1"/>
  <c r="K67" i="1"/>
  <c r="G67" i="1"/>
  <c r="J67" i="1"/>
  <c r="I67" i="1"/>
  <c r="F67" i="1"/>
  <c r="N110" i="1"/>
  <c r="B118" i="3" s="1"/>
  <c r="A16" i="4"/>
  <c r="L8" i="7"/>
  <c r="R12" i="7"/>
  <c r="R7" i="7"/>
  <c r="L5" i="7"/>
  <c r="R11" i="7"/>
  <c r="L7" i="7"/>
  <c r="R10" i="7"/>
  <c r="L6" i="7"/>
  <c r="R9" i="7"/>
  <c r="L9" i="7"/>
  <c r="R8" i="7"/>
  <c r="R13" i="7"/>
  <c r="N225" i="1"/>
  <c r="B233" i="3" s="1"/>
  <c r="B224" i="1"/>
  <c r="N97" i="1"/>
  <c r="B105" i="3" s="1"/>
  <c r="R6" i="7"/>
  <c r="L224" i="1" l="1"/>
  <c r="H224" i="1"/>
  <c r="K224" i="1"/>
  <c r="G224" i="1"/>
  <c r="J224" i="1"/>
  <c r="F224" i="1"/>
  <c r="I224" i="1"/>
  <c r="F118" i="3"/>
  <c r="E118" i="3" s="1"/>
  <c r="K118" i="3"/>
  <c r="J118" i="3" s="1"/>
  <c r="F233" i="3"/>
  <c r="E233" i="3" s="1"/>
  <c r="K233" i="3"/>
  <c r="F105" i="3"/>
  <c r="K105" i="3"/>
  <c r="J105" i="3" s="1"/>
  <c r="E10" i="7"/>
  <c r="E5" i="7"/>
  <c r="E6" i="7"/>
  <c r="E7" i="7"/>
  <c r="E8" i="7"/>
  <c r="E9" i="7"/>
  <c r="E12" i="7"/>
  <c r="E11" i="7"/>
  <c r="O8" i="7"/>
  <c r="A17" i="4"/>
  <c r="N158" i="1"/>
  <c r="B166" i="3" s="1"/>
  <c r="R15" i="7"/>
  <c r="N232" i="1"/>
  <c r="B240" i="3" s="1"/>
  <c r="N210" i="1"/>
  <c r="B218" i="3" s="1"/>
  <c r="N215" i="1"/>
  <c r="B223" i="3" s="1"/>
  <c r="N111" i="1"/>
  <c r="B119" i="3" s="1"/>
  <c r="N160" i="1"/>
  <c r="B168" i="3" s="1"/>
  <c r="N248" i="1"/>
  <c r="B256" i="3" s="1"/>
  <c r="N256" i="1"/>
  <c r="B264" i="3" s="1"/>
  <c r="N116" i="1"/>
  <c r="B124" i="3" s="1"/>
  <c r="N180" i="1"/>
  <c r="B188" i="3" s="1"/>
  <c r="N168" i="1"/>
  <c r="B176" i="3" s="1"/>
  <c r="N231" i="1"/>
  <c r="B239" i="3" s="1"/>
  <c r="N152" i="1"/>
  <c r="B160" i="3" s="1"/>
  <c r="N188" i="1"/>
  <c r="B196" i="3" s="1"/>
  <c r="N233" i="1"/>
  <c r="B241" i="3" s="1"/>
  <c r="N127" i="1"/>
  <c r="B135" i="3" s="1"/>
  <c r="N140" i="1"/>
  <c r="B148" i="3" s="1"/>
  <c r="N218" i="1"/>
  <c r="B226" i="3" s="1"/>
  <c r="N148" i="1"/>
  <c r="B156" i="3" s="1"/>
  <c r="N220" i="1"/>
  <c r="B228" i="3" s="1"/>
  <c r="N128" i="1"/>
  <c r="B136" i="3" s="1"/>
  <c r="N184" i="1"/>
  <c r="B192" i="3" s="1"/>
  <c r="N189" i="1"/>
  <c r="B197" i="3" s="1"/>
  <c r="N114" i="1"/>
  <c r="B122" i="3" s="1"/>
  <c r="N211" i="1"/>
  <c r="B219" i="3" s="1"/>
  <c r="N119" i="1"/>
  <c r="B127" i="3" s="1"/>
  <c r="N123" i="1"/>
  <c r="B131" i="3" s="1"/>
  <c r="N126" i="1"/>
  <c r="B134" i="3" s="1"/>
  <c r="N118" i="1"/>
  <c r="B126" i="3" s="1"/>
  <c r="N205" i="1"/>
  <c r="B213" i="3" s="1"/>
  <c r="N156" i="1"/>
  <c r="B164" i="3" s="1"/>
  <c r="N163" i="1"/>
  <c r="B171" i="3" s="1"/>
  <c r="N228" i="1"/>
  <c r="B236" i="3" s="1"/>
  <c r="N144" i="1"/>
  <c r="B152" i="3" s="1"/>
  <c r="N216" i="1"/>
  <c r="B224" i="3" s="1"/>
  <c r="N134" i="1"/>
  <c r="B142" i="3" s="1"/>
  <c r="N151" i="1"/>
  <c r="B159" i="3" s="1"/>
  <c r="N223" i="1"/>
  <c r="B231" i="3" s="1"/>
  <c r="N257" i="1"/>
  <c r="B265" i="3" s="1"/>
  <c r="N145" i="1"/>
  <c r="B153" i="3" s="1"/>
  <c r="N255" i="1"/>
  <c r="B263" i="3" s="1"/>
  <c r="N108" i="1"/>
  <c r="B116" i="3" s="1"/>
  <c r="N109" i="1"/>
  <c r="B117" i="3" s="1"/>
  <c r="N239" i="1"/>
  <c r="B247" i="3" s="1"/>
  <c r="N246" i="1"/>
  <c r="B254" i="3" s="1"/>
  <c r="N252" i="1"/>
  <c r="B260" i="3" s="1"/>
  <c r="N221" i="1"/>
  <c r="B229" i="3" s="1"/>
  <c r="N122" i="1"/>
  <c r="B130" i="3" s="1"/>
  <c r="N245" i="1"/>
  <c r="B253" i="3" s="1"/>
  <c r="N131" i="1"/>
  <c r="B139" i="3" s="1"/>
  <c r="N167" i="1"/>
  <c r="B175" i="3" s="1"/>
  <c r="N157" i="1"/>
  <c r="B165" i="3" s="1"/>
  <c r="N176" i="1"/>
  <c r="B184" i="3" s="1"/>
  <c r="N125" i="1"/>
  <c r="B133" i="3" s="1"/>
  <c r="N196" i="1"/>
  <c r="B204" i="3" s="1"/>
  <c r="N243" i="1"/>
  <c r="B251" i="3" s="1"/>
  <c r="N235" i="1"/>
  <c r="B243" i="3" s="1"/>
  <c r="N183" i="1"/>
  <c r="B191" i="3" s="1"/>
  <c r="N206" i="1"/>
  <c r="B214" i="3" s="1"/>
  <c r="N137" i="1"/>
  <c r="B145" i="3" s="1"/>
  <c r="N153" i="1"/>
  <c r="B161" i="3" s="1"/>
  <c r="N159" i="1"/>
  <c r="B167" i="3" s="1"/>
  <c r="N238" i="1"/>
  <c r="B246" i="3" s="1"/>
  <c r="N187" i="1"/>
  <c r="B195" i="3" s="1"/>
  <c r="N191" i="1"/>
  <c r="B199" i="3" s="1"/>
  <c r="N208" i="1"/>
  <c r="B216" i="3" s="1"/>
  <c r="N203" i="1"/>
  <c r="B211" i="3" s="1"/>
  <c r="N202" i="1"/>
  <c r="B210" i="3" s="1"/>
  <c r="N113" i="1"/>
  <c r="B121" i="3" s="1"/>
  <c r="N170" i="1"/>
  <c r="B178" i="3" s="1"/>
  <c r="N219" i="1"/>
  <c r="B227" i="3" s="1"/>
  <c r="N139" i="1"/>
  <c r="B147" i="3" s="1"/>
  <c r="N143" i="1"/>
  <c r="B151" i="3" s="1"/>
  <c r="N254" i="1"/>
  <c r="B262" i="3" s="1"/>
  <c r="N129" i="1"/>
  <c r="B137" i="3" s="1"/>
  <c r="N201" i="1"/>
  <c r="B209" i="3" s="1"/>
  <c r="N165" i="1"/>
  <c r="B173" i="3" s="1"/>
  <c r="N226" i="1"/>
  <c r="B234" i="3" s="1"/>
  <c r="N173" i="1"/>
  <c r="B181" i="3" s="1"/>
  <c r="N212" i="1"/>
  <c r="B220" i="3" s="1"/>
  <c r="N200" i="1"/>
  <c r="B208" i="3" s="1"/>
  <c r="N199" i="1"/>
  <c r="B207" i="3" s="1"/>
  <c r="N117" i="1"/>
  <c r="B125" i="3" s="1"/>
  <c r="N222" i="1"/>
  <c r="B230" i="3" s="1"/>
  <c r="N209" i="1"/>
  <c r="B217" i="3" s="1"/>
  <c r="N164" i="1"/>
  <c r="B172" i="3" s="1"/>
  <c r="N230" i="1"/>
  <c r="B238" i="3" s="1"/>
  <c r="N229" i="1"/>
  <c r="B237" i="3" s="1"/>
  <c r="N115" i="1"/>
  <c r="B123" i="3" s="1"/>
  <c r="N172" i="1"/>
  <c r="B180" i="3" s="1"/>
  <c r="N178" i="1"/>
  <c r="B186" i="3" s="1"/>
  <c r="N193" i="1"/>
  <c r="B201" i="3" s="1"/>
  <c r="N194" i="1"/>
  <c r="B202" i="3" s="1"/>
  <c r="N242" i="1"/>
  <c r="B250" i="3" s="1"/>
  <c r="N130" i="1"/>
  <c r="B138" i="3" s="1"/>
  <c r="N253" i="1"/>
  <c r="B261" i="3" s="1"/>
  <c r="N121" i="1"/>
  <c r="B129" i="3" s="1"/>
  <c r="N213" i="1"/>
  <c r="B221" i="3" s="1"/>
  <c r="N132" i="1"/>
  <c r="B140" i="3" s="1"/>
  <c r="N179" i="1"/>
  <c r="B187" i="3" s="1"/>
  <c r="N217" i="1"/>
  <c r="B225" i="3" s="1"/>
  <c r="N154" i="1"/>
  <c r="B162" i="3" s="1"/>
  <c r="N192" i="1"/>
  <c r="B200" i="3" s="1"/>
  <c r="N197" i="1"/>
  <c r="B205" i="3" s="1"/>
  <c r="N166" i="1"/>
  <c r="B174" i="3" s="1"/>
  <c r="N136" i="1"/>
  <c r="B144" i="3" s="1"/>
  <c r="N227" i="1"/>
  <c r="B235" i="3" s="1"/>
  <c r="N150" i="1"/>
  <c r="B158" i="3" s="1"/>
  <c r="N135" i="1"/>
  <c r="B143" i="3" s="1"/>
  <c r="N241" i="1"/>
  <c r="B249" i="3" s="1"/>
  <c r="N155" i="1"/>
  <c r="B163" i="3" s="1"/>
  <c r="N250" i="1"/>
  <c r="B258" i="3" s="1"/>
  <c r="N244" i="1"/>
  <c r="B252" i="3" s="1"/>
  <c r="N146" i="1"/>
  <c r="B154" i="3" s="1"/>
  <c r="N237" i="1"/>
  <c r="B245" i="3" s="1"/>
  <c r="N207" i="1"/>
  <c r="B215" i="3" s="1"/>
  <c r="N234" i="1"/>
  <c r="B242" i="3" s="1"/>
  <c r="N133" i="1"/>
  <c r="B141" i="3" s="1"/>
  <c r="N147" i="1"/>
  <c r="B155" i="3" s="1"/>
  <c r="N186" i="1"/>
  <c r="B194" i="3" s="1"/>
  <c r="N120" i="1"/>
  <c r="B128" i="3" s="1"/>
  <c r="N247" i="1"/>
  <c r="B255" i="3" s="1"/>
  <c r="N141" i="1"/>
  <c r="B149" i="3" s="1"/>
  <c r="N236" i="1"/>
  <c r="B244" i="3" s="1"/>
  <c r="N195" i="1"/>
  <c r="B203" i="3" s="1"/>
  <c r="N142" i="1"/>
  <c r="B150" i="3" s="1"/>
  <c r="N162" i="1"/>
  <c r="B170" i="3" s="1"/>
  <c r="N177" i="1"/>
  <c r="B185" i="3" s="1"/>
  <c r="N249" i="1"/>
  <c r="B257" i="3" s="1"/>
  <c r="N138" i="1"/>
  <c r="B146" i="3" s="1"/>
  <c r="N214" i="1"/>
  <c r="B222" i="3" s="1"/>
  <c r="N124" i="1"/>
  <c r="B132" i="3" s="1"/>
  <c r="N185" i="1"/>
  <c r="B193" i="3" s="1"/>
  <c r="N171" i="1"/>
  <c r="B179" i="3" s="1"/>
  <c r="N190" i="1"/>
  <c r="B198" i="3" s="1"/>
  <c r="N175" i="1"/>
  <c r="B183" i="3" s="1"/>
  <c r="N182" i="1"/>
  <c r="B190" i="3" s="1"/>
  <c r="N149" i="1"/>
  <c r="B157" i="3" s="1"/>
  <c r="N204" i="1"/>
  <c r="B212" i="3" s="1"/>
  <c r="N161" i="1"/>
  <c r="B169" i="3" s="1"/>
  <c r="N240" i="1"/>
  <c r="B248" i="3" s="1"/>
  <c r="N251" i="1"/>
  <c r="B259" i="3" s="1"/>
  <c r="N112" i="1"/>
  <c r="B120" i="3" s="1"/>
  <c r="N169" i="1"/>
  <c r="B177" i="3" s="1"/>
  <c r="N181" i="1"/>
  <c r="B189" i="3" s="1"/>
  <c r="N174" i="1"/>
  <c r="B182" i="3" s="1"/>
  <c r="N198" i="1"/>
  <c r="B206" i="3" s="1"/>
  <c r="N24" i="1"/>
  <c r="B32" i="3" s="1"/>
  <c r="N12" i="1"/>
  <c r="B20" i="3" s="1"/>
  <c r="N68" i="1"/>
  <c r="B76" i="3" s="1"/>
  <c r="N67" i="1"/>
  <c r="B75" i="3" s="1"/>
  <c r="N74" i="1"/>
  <c r="B82" i="3" s="1"/>
  <c r="N53" i="1"/>
  <c r="B61" i="3" s="1"/>
  <c r="N47" i="1"/>
  <c r="B55" i="3" s="1"/>
  <c r="N11" i="1"/>
  <c r="B19" i="3" s="1"/>
  <c r="N36" i="1"/>
  <c r="B44" i="3" s="1"/>
  <c r="N107" i="1"/>
  <c r="B115" i="3" s="1"/>
  <c r="N42" i="1"/>
  <c r="B50" i="3" s="1"/>
  <c r="N28" i="1"/>
  <c r="B36" i="3" s="1"/>
  <c r="N57" i="1"/>
  <c r="B65" i="3" s="1"/>
  <c r="N78" i="1"/>
  <c r="B86" i="3" s="1"/>
  <c r="N103" i="1"/>
  <c r="B111" i="3" s="1"/>
  <c r="N104" i="1"/>
  <c r="B112" i="3" s="1"/>
  <c r="N34" i="1"/>
  <c r="B42" i="3" s="1"/>
  <c r="N102" i="1"/>
  <c r="B110" i="3" s="1"/>
  <c r="N22" i="1"/>
  <c r="B30" i="3" s="1"/>
  <c r="R16" i="7"/>
  <c r="T13" i="7"/>
  <c r="T9" i="7"/>
  <c r="V9" i="7" s="1"/>
  <c r="T12" i="7"/>
  <c r="V12" i="7" s="1"/>
  <c r="T8" i="7"/>
  <c r="V8" i="7" s="1"/>
  <c r="T7" i="7"/>
  <c r="V7" i="7" s="1"/>
  <c r="T10" i="7"/>
  <c r="V10" i="7" s="1"/>
  <c r="T6" i="7"/>
  <c r="V6" i="7" s="1"/>
  <c r="T11" i="7"/>
  <c r="V11" i="7" s="1"/>
  <c r="N94" i="1"/>
  <c r="B102" i="3" s="1"/>
  <c r="N18" i="1"/>
  <c r="B26" i="3" s="1"/>
  <c r="N10" i="1"/>
  <c r="B18" i="3" s="1"/>
  <c r="N91" i="1"/>
  <c r="B99" i="3" s="1"/>
  <c r="N54" i="1"/>
  <c r="B62" i="3" s="1"/>
  <c r="N20" i="1"/>
  <c r="B28" i="3" s="1"/>
  <c r="N92" i="1"/>
  <c r="B100" i="3" s="1"/>
  <c r="N101" i="1"/>
  <c r="B109" i="3" s="1"/>
  <c r="N15" i="1"/>
  <c r="B23" i="3" s="1"/>
  <c r="N100" i="1"/>
  <c r="B108" i="3" s="1"/>
  <c r="N64" i="1"/>
  <c r="B72" i="3" s="1"/>
  <c r="N14" i="1"/>
  <c r="B22" i="3" s="1"/>
  <c r="N75" i="1"/>
  <c r="B83" i="3" s="1"/>
  <c r="N65" i="1"/>
  <c r="B73" i="3" s="1"/>
  <c r="N25" i="1"/>
  <c r="B33" i="3" s="1"/>
  <c r="N16" i="1"/>
  <c r="B24" i="3" s="1"/>
  <c r="N23" i="1"/>
  <c r="B31" i="3" s="1"/>
  <c r="N79" i="1"/>
  <c r="B87" i="3" s="1"/>
  <c r="N71" i="1"/>
  <c r="B79" i="3" s="1"/>
  <c r="N46" i="1"/>
  <c r="B54" i="3" s="1"/>
  <c r="N35" i="1"/>
  <c r="B43" i="3" s="1"/>
  <c r="N95" i="1"/>
  <c r="B103" i="3" s="1"/>
  <c r="N9" i="1"/>
  <c r="B17" i="3" s="1"/>
  <c r="N84" i="1"/>
  <c r="B92" i="3" s="1"/>
  <c r="N39" i="1"/>
  <c r="B47" i="3" s="1"/>
  <c r="N86" i="1"/>
  <c r="B94" i="3" s="1"/>
  <c r="N55" i="1"/>
  <c r="B63" i="3" s="1"/>
  <c r="N80" i="1"/>
  <c r="B88" i="3" s="1"/>
  <c r="N17" i="1"/>
  <c r="B25" i="3" s="1"/>
  <c r="N33" i="1"/>
  <c r="B41" i="3" s="1"/>
  <c r="N105" i="1"/>
  <c r="B113" i="3" s="1"/>
  <c r="N73" i="1"/>
  <c r="B81" i="3" s="1"/>
  <c r="N69" i="1"/>
  <c r="B77" i="3" s="1"/>
  <c r="N106" i="1"/>
  <c r="B114" i="3" s="1"/>
  <c r="N38" i="1"/>
  <c r="B46" i="3" s="1"/>
  <c r="N30" i="1"/>
  <c r="B38" i="3" s="1"/>
  <c r="N63" i="1"/>
  <c r="B71" i="3" s="1"/>
  <c r="N98" i="1"/>
  <c r="B106" i="3" s="1"/>
  <c r="N8" i="1"/>
  <c r="N31" i="1"/>
  <c r="B39" i="3" s="1"/>
  <c r="N19" i="1"/>
  <c r="B27" i="3" s="1"/>
  <c r="N13" i="1"/>
  <c r="B21" i="3" s="1"/>
  <c r="N62" i="1"/>
  <c r="B70" i="3" s="1"/>
  <c r="N96" i="1"/>
  <c r="B104" i="3" s="1"/>
  <c r="N40" i="1"/>
  <c r="B48" i="3" s="1"/>
  <c r="N50" i="1"/>
  <c r="B58" i="3" s="1"/>
  <c r="N37" i="1"/>
  <c r="B45" i="3" s="1"/>
  <c r="N59" i="1"/>
  <c r="B67" i="3" s="1"/>
  <c r="N44" i="1"/>
  <c r="B52" i="3" s="1"/>
  <c r="N77" i="1"/>
  <c r="B85" i="3" s="1"/>
  <c r="N58" i="1"/>
  <c r="B66" i="3" s="1"/>
  <c r="N90" i="1"/>
  <c r="B98" i="3" s="1"/>
  <c r="N93" i="1"/>
  <c r="B101" i="3" s="1"/>
  <c r="N82" i="1"/>
  <c r="B90" i="3" s="1"/>
  <c r="N61" i="1"/>
  <c r="B69" i="3" s="1"/>
  <c r="N49" i="1"/>
  <c r="B57" i="3" s="1"/>
  <c r="N60" i="1"/>
  <c r="B68" i="3" s="1"/>
  <c r="N45" i="1"/>
  <c r="B53" i="3" s="1"/>
  <c r="N76" i="1"/>
  <c r="B84" i="3" s="1"/>
  <c r="N21" i="1"/>
  <c r="B29" i="3" s="1"/>
  <c r="N51" i="1"/>
  <c r="B59" i="3" s="1"/>
  <c r="N72" i="1"/>
  <c r="B80" i="3" s="1"/>
  <c r="N29" i="1"/>
  <c r="B37" i="3" s="1"/>
  <c r="N41" i="1"/>
  <c r="B49" i="3" s="1"/>
  <c r="N87" i="1"/>
  <c r="B95" i="3" s="1"/>
  <c r="N99" i="1"/>
  <c r="B107" i="3" s="1"/>
  <c r="N81" i="1"/>
  <c r="B89" i="3" s="1"/>
  <c r="N27" i="1"/>
  <c r="B35" i="3" s="1"/>
  <c r="N56" i="1"/>
  <c r="B64" i="3" s="1"/>
  <c r="N70" i="1"/>
  <c r="B78" i="3" s="1"/>
  <c r="N88" i="1"/>
  <c r="B96" i="3" s="1"/>
  <c r="N83" i="1"/>
  <c r="B91" i="3" s="1"/>
  <c r="N85" i="1"/>
  <c r="B93" i="3" s="1"/>
  <c r="N48" i="1"/>
  <c r="B56" i="3" s="1"/>
  <c r="N66" i="1"/>
  <c r="B74" i="3" s="1"/>
  <c r="N52" i="1"/>
  <c r="B60" i="3" s="1"/>
  <c r="N89" i="1"/>
  <c r="B97" i="3" s="1"/>
  <c r="N32" i="1"/>
  <c r="B40" i="3" s="1"/>
  <c r="N43" i="1"/>
  <c r="B51" i="3" s="1"/>
  <c r="N26" i="1"/>
  <c r="B34" i="3" s="1"/>
  <c r="S6" i="7"/>
  <c r="S9" i="7"/>
  <c r="S12" i="7"/>
  <c r="S11" i="7"/>
  <c r="S7" i="7"/>
  <c r="S10" i="7"/>
  <c r="S8" i="7"/>
  <c r="S13" i="7"/>
  <c r="F89" i="3" l="1"/>
  <c r="K89" i="3"/>
  <c r="F69" i="3"/>
  <c r="E69" i="3" s="1"/>
  <c r="K69" i="3"/>
  <c r="F45" i="3"/>
  <c r="E45" i="3" s="1"/>
  <c r="K45" i="3"/>
  <c r="K113" i="3"/>
  <c r="J113" i="3" s="1"/>
  <c r="F113" i="3"/>
  <c r="F33" i="3"/>
  <c r="E33" i="3" s="1"/>
  <c r="K33" i="3"/>
  <c r="J33" i="3" s="1"/>
  <c r="F100" i="3"/>
  <c r="K100" i="3"/>
  <c r="J100" i="3" s="1"/>
  <c r="F55" i="3"/>
  <c r="E55" i="3" s="1"/>
  <c r="K55" i="3"/>
  <c r="F169" i="3"/>
  <c r="E169" i="3" s="1"/>
  <c r="K169" i="3"/>
  <c r="J169" i="3" s="1"/>
  <c r="F185" i="3"/>
  <c r="E185" i="3" s="1"/>
  <c r="K185" i="3"/>
  <c r="J185" i="3" s="1"/>
  <c r="K258" i="3"/>
  <c r="F258" i="3"/>
  <c r="E258" i="3" s="1"/>
  <c r="F187" i="3"/>
  <c r="K187" i="3"/>
  <c r="F237" i="3"/>
  <c r="E237" i="3" s="1"/>
  <c r="K237" i="3"/>
  <c r="F220" i="3"/>
  <c r="E220" i="3" s="1"/>
  <c r="K220" i="3"/>
  <c r="J220" i="3" s="1"/>
  <c r="F210" i="3"/>
  <c r="K210" i="3"/>
  <c r="K214" i="3"/>
  <c r="J214" i="3" s="1"/>
  <c r="F214" i="3"/>
  <c r="E214" i="3" s="1"/>
  <c r="F229" i="3"/>
  <c r="E229" i="3" s="1"/>
  <c r="K229" i="3"/>
  <c r="J229" i="3" s="1"/>
  <c r="F224" i="3"/>
  <c r="E224" i="3" s="1"/>
  <c r="K224" i="3"/>
  <c r="F197" i="3"/>
  <c r="E197" i="3" s="1"/>
  <c r="K197" i="3"/>
  <c r="J197" i="3" s="1"/>
  <c r="K218" i="3"/>
  <c r="F218" i="3"/>
  <c r="E218" i="3" s="1"/>
  <c r="K34" i="3"/>
  <c r="J34" i="3" s="1"/>
  <c r="F34" i="3"/>
  <c r="E34" i="3" s="1"/>
  <c r="F60" i="3"/>
  <c r="E60" i="3" s="1"/>
  <c r="K60" i="3"/>
  <c r="K91" i="3"/>
  <c r="F91" i="3"/>
  <c r="E91" i="3" s="1"/>
  <c r="K35" i="3"/>
  <c r="J35" i="3" s="1"/>
  <c r="F35" i="3"/>
  <c r="E35" i="3" s="1"/>
  <c r="F49" i="3"/>
  <c r="E49" i="3" s="1"/>
  <c r="K49" i="3"/>
  <c r="F29" i="3"/>
  <c r="E29" i="3" s="1"/>
  <c r="K29" i="3"/>
  <c r="F57" i="3"/>
  <c r="E57" i="3" s="1"/>
  <c r="K57" i="3"/>
  <c r="K98" i="3"/>
  <c r="J98" i="3" s="1"/>
  <c r="F98" i="3"/>
  <c r="K67" i="3"/>
  <c r="J67" i="3" s="1"/>
  <c r="F67" i="3"/>
  <c r="E67" i="3" s="1"/>
  <c r="F104" i="3"/>
  <c r="K104" i="3"/>
  <c r="F39" i="3"/>
  <c r="E39" i="3" s="1"/>
  <c r="K39" i="3"/>
  <c r="J39" i="3" s="1"/>
  <c r="F38" i="3"/>
  <c r="E38" i="3" s="1"/>
  <c r="K38" i="3"/>
  <c r="J38" i="3" s="1"/>
  <c r="F81" i="3"/>
  <c r="K81" i="3"/>
  <c r="F88" i="3"/>
  <c r="E88" i="3" s="1"/>
  <c r="K88" i="3"/>
  <c r="F92" i="3"/>
  <c r="K92" i="3"/>
  <c r="J92" i="3" s="1"/>
  <c r="F54" i="3"/>
  <c r="E54" i="3" s="1"/>
  <c r="K54" i="3"/>
  <c r="J54" i="3" s="1"/>
  <c r="F24" i="3"/>
  <c r="E24" i="3" s="1"/>
  <c r="K24" i="3"/>
  <c r="F22" i="3"/>
  <c r="E22" i="3" s="1"/>
  <c r="K22" i="3"/>
  <c r="F109" i="3"/>
  <c r="K109" i="3"/>
  <c r="J109" i="3" s="1"/>
  <c r="F99" i="3"/>
  <c r="K99" i="3"/>
  <c r="J99" i="3" s="1"/>
  <c r="K112" i="3"/>
  <c r="F112" i="3"/>
  <c r="F36" i="3"/>
  <c r="E36" i="3" s="1"/>
  <c r="K36" i="3"/>
  <c r="K19" i="3"/>
  <c r="F19" i="3"/>
  <c r="E19" i="3" s="1"/>
  <c r="K75" i="3"/>
  <c r="J75" i="3" s="1"/>
  <c r="F75" i="3"/>
  <c r="E75" i="3" s="1"/>
  <c r="K189" i="3"/>
  <c r="J189" i="3" s="1"/>
  <c r="F189" i="3"/>
  <c r="E189" i="3" s="1"/>
  <c r="F248" i="3"/>
  <c r="E248" i="3" s="1"/>
  <c r="K248" i="3"/>
  <c r="J248" i="3" s="1"/>
  <c r="K190" i="3"/>
  <c r="J190" i="3" s="1"/>
  <c r="F190" i="3"/>
  <c r="F193" i="3"/>
  <c r="E193" i="3" s="1"/>
  <c r="K193" i="3"/>
  <c r="F257" i="3"/>
  <c r="E257" i="3" s="1"/>
  <c r="K257" i="3"/>
  <c r="J257" i="3" s="1"/>
  <c r="F203" i="3"/>
  <c r="K203" i="3"/>
  <c r="J203" i="3" s="1"/>
  <c r="F128" i="3"/>
  <c r="E128" i="3" s="1"/>
  <c r="K128" i="3"/>
  <c r="J128" i="3" s="1"/>
  <c r="K242" i="3"/>
  <c r="J242" i="3" s="1"/>
  <c r="F242" i="3"/>
  <c r="E242" i="3" s="1"/>
  <c r="F252" i="3"/>
  <c r="E252" i="3" s="1"/>
  <c r="K252" i="3"/>
  <c r="J252" i="3" s="1"/>
  <c r="K143" i="3"/>
  <c r="J143" i="3" s="1"/>
  <c r="F143" i="3"/>
  <c r="F174" i="3"/>
  <c r="E174" i="3" s="1"/>
  <c r="K174" i="3"/>
  <c r="J174" i="3" s="1"/>
  <c r="F225" i="3"/>
  <c r="E225" i="3" s="1"/>
  <c r="K225" i="3"/>
  <c r="J225" i="3" s="1"/>
  <c r="K129" i="3"/>
  <c r="J129" i="3" s="1"/>
  <c r="F129" i="3"/>
  <c r="K202" i="3"/>
  <c r="J202" i="3" s="1"/>
  <c r="F202" i="3"/>
  <c r="F123" i="3"/>
  <c r="K123" i="3"/>
  <c r="J123" i="3" s="1"/>
  <c r="F217" i="3"/>
  <c r="E217" i="3" s="1"/>
  <c r="K217" i="3"/>
  <c r="J217" i="3" s="1"/>
  <c r="F208" i="3"/>
  <c r="E208" i="3" s="1"/>
  <c r="K208" i="3"/>
  <c r="J208" i="3" s="1"/>
  <c r="K173" i="3"/>
  <c r="J173" i="3" s="1"/>
  <c r="F173" i="3"/>
  <c r="E173" i="3" s="1"/>
  <c r="K151" i="3"/>
  <c r="J151" i="3" s="1"/>
  <c r="F151" i="3"/>
  <c r="F121" i="3"/>
  <c r="K121" i="3"/>
  <c r="F195" i="3"/>
  <c r="K195" i="3"/>
  <c r="J195" i="3" s="1"/>
  <c r="F145" i="3"/>
  <c r="K145" i="3"/>
  <c r="K251" i="3"/>
  <c r="J251" i="3" s="1"/>
  <c r="F251" i="3"/>
  <c r="E251" i="3" s="1"/>
  <c r="F165" i="3"/>
  <c r="E165" i="3" s="1"/>
  <c r="K165" i="3"/>
  <c r="J165" i="3" s="1"/>
  <c r="F130" i="3"/>
  <c r="E130" i="3" s="1"/>
  <c r="K130" i="3"/>
  <c r="F247" i="3"/>
  <c r="E247" i="3" s="1"/>
  <c r="K247" i="3"/>
  <c r="J247" i="3" s="1"/>
  <c r="F153" i="3"/>
  <c r="K153" i="3"/>
  <c r="J153" i="3" s="1"/>
  <c r="K142" i="3"/>
  <c r="J142" i="3" s="1"/>
  <c r="F142" i="3"/>
  <c r="E142" i="3"/>
  <c r="F171" i="3"/>
  <c r="E171" i="3" s="1"/>
  <c r="K171" i="3"/>
  <c r="J171" i="3" s="1"/>
  <c r="F134" i="3"/>
  <c r="E134" i="3" s="1"/>
  <c r="K134" i="3"/>
  <c r="F122" i="3"/>
  <c r="E122" i="3" s="1"/>
  <c r="K122" i="3"/>
  <c r="J122" i="3" s="1"/>
  <c r="F228" i="3"/>
  <c r="E228" i="3" s="1"/>
  <c r="K228" i="3"/>
  <c r="J228" i="3" s="1"/>
  <c r="F135" i="3"/>
  <c r="K135" i="3"/>
  <c r="F239" i="3"/>
  <c r="E239" i="3" s="1"/>
  <c r="K239" i="3"/>
  <c r="J239" i="3" s="1"/>
  <c r="F264" i="3"/>
  <c r="E264" i="3" s="1"/>
  <c r="K264" i="3"/>
  <c r="J264" i="3" s="1"/>
  <c r="F223" i="3"/>
  <c r="E223" i="3" s="1"/>
  <c r="K223" i="3"/>
  <c r="J223" i="3" s="1"/>
  <c r="F166" i="3"/>
  <c r="E166" i="3" s="1"/>
  <c r="K166" i="3"/>
  <c r="F74" i="3"/>
  <c r="E74" i="3" s="1"/>
  <c r="K74" i="3"/>
  <c r="J74" i="3" s="1"/>
  <c r="F37" i="3"/>
  <c r="E37" i="3" s="1"/>
  <c r="K37" i="3"/>
  <c r="J37" i="3" s="1"/>
  <c r="F84" i="3"/>
  <c r="E84" i="3" s="1"/>
  <c r="K84" i="3"/>
  <c r="F70" i="3"/>
  <c r="E70" i="3" s="1"/>
  <c r="K70" i="3"/>
  <c r="F63" i="3"/>
  <c r="E63" i="3" s="1"/>
  <c r="K63" i="3"/>
  <c r="J63" i="3" s="1"/>
  <c r="F79" i="3"/>
  <c r="E79" i="3" s="1"/>
  <c r="K79" i="3"/>
  <c r="J79" i="3" s="1"/>
  <c r="K18" i="3"/>
  <c r="J18" i="3" s="1"/>
  <c r="F18" i="3"/>
  <c r="E18" i="3" s="1"/>
  <c r="F111" i="3"/>
  <c r="K111" i="3"/>
  <c r="F76" i="3"/>
  <c r="E76" i="3" s="1"/>
  <c r="K76" i="3"/>
  <c r="J76" i="3" s="1"/>
  <c r="F183" i="3"/>
  <c r="K183" i="3"/>
  <c r="J183" i="3" s="1"/>
  <c r="F244" i="3"/>
  <c r="E244" i="3" s="1"/>
  <c r="K244" i="3"/>
  <c r="J244" i="3" s="1"/>
  <c r="F215" i="3"/>
  <c r="E215" i="3" s="1"/>
  <c r="K215" i="3"/>
  <c r="J215" i="3" s="1"/>
  <c r="K158" i="3"/>
  <c r="J158" i="3" s="1"/>
  <c r="F158" i="3"/>
  <c r="E158" i="3" s="1"/>
  <c r="F261" i="3"/>
  <c r="E261" i="3" s="1"/>
  <c r="K261" i="3"/>
  <c r="J261" i="3" s="1"/>
  <c r="K230" i="3"/>
  <c r="J230" i="3" s="1"/>
  <c r="F230" i="3"/>
  <c r="E230" i="3" s="1"/>
  <c r="F147" i="3"/>
  <c r="K147" i="3"/>
  <c r="J147" i="3" s="1"/>
  <c r="K204" i="3"/>
  <c r="J204" i="3" s="1"/>
  <c r="F204" i="3"/>
  <c r="F265" i="3"/>
  <c r="E265" i="3" s="1"/>
  <c r="K265" i="3"/>
  <c r="F164" i="3"/>
  <c r="E164" i="3" s="1"/>
  <c r="K164" i="3"/>
  <c r="F156" i="3"/>
  <c r="E156" i="3" s="1"/>
  <c r="K156" i="3"/>
  <c r="F176" i="3"/>
  <c r="K176" i="3"/>
  <c r="J176" i="3" s="1"/>
  <c r="F256" i="3"/>
  <c r="E256" i="3" s="1"/>
  <c r="K256" i="3"/>
  <c r="J256" i="3" s="1"/>
  <c r="F40" i="3"/>
  <c r="E40" i="3" s="1"/>
  <c r="K40" i="3"/>
  <c r="J40" i="3" s="1"/>
  <c r="F56" i="3"/>
  <c r="E56" i="3" s="1"/>
  <c r="K56" i="3"/>
  <c r="F78" i="3"/>
  <c r="E78" i="3" s="1"/>
  <c r="K78" i="3"/>
  <c r="F107" i="3"/>
  <c r="E107" i="3" s="1"/>
  <c r="K107" i="3"/>
  <c r="J107" i="3" s="1"/>
  <c r="F80" i="3"/>
  <c r="E80" i="3" s="1"/>
  <c r="K80" i="3"/>
  <c r="F53" i="3"/>
  <c r="E53" i="3" s="1"/>
  <c r="K53" i="3"/>
  <c r="J53" i="3" s="1"/>
  <c r="F90" i="3"/>
  <c r="E90" i="3" s="1"/>
  <c r="K90" i="3"/>
  <c r="F85" i="3"/>
  <c r="K85" i="3"/>
  <c r="J85" i="3" s="1"/>
  <c r="F58" i="3"/>
  <c r="E58" i="3" s="1"/>
  <c r="K58" i="3"/>
  <c r="F21" i="3"/>
  <c r="E21" i="3" s="1"/>
  <c r="K21" i="3"/>
  <c r="J21" i="3" s="1"/>
  <c r="F106" i="3"/>
  <c r="K106" i="3"/>
  <c r="J106" i="3" s="1"/>
  <c r="F114" i="3"/>
  <c r="K114" i="3"/>
  <c r="J114" i="3" s="1"/>
  <c r="F41" i="3"/>
  <c r="E41" i="3" s="1"/>
  <c r="K41" i="3"/>
  <c r="J41" i="3" s="1"/>
  <c r="F94" i="3"/>
  <c r="K94" i="3"/>
  <c r="F103" i="3"/>
  <c r="K103" i="3"/>
  <c r="F87" i="3"/>
  <c r="E87" i="3" s="1"/>
  <c r="K87" i="3"/>
  <c r="J87" i="3" s="1"/>
  <c r="F73" i="3"/>
  <c r="E73" i="3" s="1"/>
  <c r="K73" i="3"/>
  <c r="J73" i="3" s="1"/>
  <c r="F108" i="3"/>
  <c r="K108" i="3"/>
  <c r="F28" i="3"/>
  <c r="E28" i="3" s="1"/>
  <c r="K28" i="3"/>
  <c r="F26" i="3"/>
  <c r="E26" i="3" s="1"/>
  <c r="K26" i="3"/>
  <c r="J26" i="3" s="1"/>
  <c r="F110" i="3"/>
  <c r="K110" i="3"/>
  <c r="F86" i="3"/>
  <c r="E86" i="3" s="1"/>
  <c r="K86" i="3"/>
  <c r="F115" i="3"/>
  <c r="K115" i="3"/>
  <c r="F61" i="3"/>
  <c r="E61" i="3" s="1"/>
  <c r="K61" i="3"/>
  <c r="J61" i="3" s="1"/>
  <c r="F20" i="3"/>
  <c r="E20" i="3" s="1"/>
  <c r="K20" i="3"/>
  <c r="K206" i="3"/>
  <c r="J206" i="3" s="1"/>
  <c r="F206" i="3"/>
  <c r="K120" i="3"/>
  <c r="J120" i="3" s="1"/>
  <c r="F120" i="3"/>
  <c r="E120" i="3" s="1"/>
  <c r="F212" i="3"/>
  <c r="K212" i="3"/>
  <c r="J212" i="3" s="1"/>
  <c r="K198" i="3"/>
  <c r="J198" i="3" s="1"/>
  <c r="F198" i="3"/>
  <c r="K222" i="3"/>
  <c r="F222" i="3"/>
  <c r="E222" i="3" s="1"/>
  <c r="F170" i="3"/>
  <c r="E170" i="3" s="1"/>
  <c r="K170" i="3"/>
  <c r="F149" i="3"/>
  <c r="K149" i="3"/>
  <c r="J149" i="3" s="1"/>
  <c r="F155" i="3"/>
  <c r="K155" i="3"/>
  <c r="J155" i="3" s="1"/>
  <c r="F245" i="3"/>
  <c r="E245" i="3" s="1"/>
  <c r="K245" i="3"/>
  <c r="J245" i="3" s="1"/>
  <c r="F163" i="3"/>
  <c r="E163" i="3" s="1"/>
  <c r="K163" i="3"/>
  <c r="J163" i="3" s="1"/>
  <c r="F235" i="3"/>
  <c r="E235" i="3" s="1"/>
  <c r="K235" i="3"/>
  <c r="F200" i="3"/>
  <c r="K200" i="3"/>
  <c r="F140" i="3"/>
  <c r="K140" i="3"/>
  <c r="J140" i="3" s="1"/>
  <c r="F138" i="3"/>
  <c r="E138" i="3" s="1"/>
  <c r="K138" i="3"/>
  <c r="K186" i="3"/>
  <c r="J186" i="3" s="1"/>
  <c r="F186" i="3"/>
  <c r="K238" i="3"/>
  <c r="J238" i="3" s="1"/>
  <c r="F238" i="3"/>
  <c r="E238" i="3" s="1"/>
  <c r="F125" i="3"/>
  <c r="K125" i="3"/>
  <c r="J125" i="3" s="1"/>
  <c r="F181" i="3"/>
  <c r="E181" i="3" s="1"/>
  <c r="K181" i="3"/>
  <c r="J181" i="3" s="1"/>
  <c r="F137" i="3"/>
  <c r="K137" i="3"/>
  <c r="J137" i="3" s="1"/>
  <c r="F227" i="3"/>
  <c r="E227" i="3" s="1"/>
  <c r="K227" i="3"/>
  <c r="F211" i="3"/>
  <c r="K211" i="3"/>
  <c r="J211" i="3" s="1"/>
  <c r="F216" i="3"/>
  <c r="E216" i="3" s="1"/>
  <c r="K216" i="3"/>
  <c r="J216" i="3" s="1"/>
  <c r="F167" i="3"/>
  <c r="E167" i="3" s="1"/>
  <c r="K167" i="3"/>
  <c r="J167" i="3" s="1"/>
  <c r="F191" i="3"/>
  <c r="K191" i="3"/>
  <c r="J191" i="3" s="1"/>
  <c r="F133" i="3"/>
  <c r="K133" i="3"/>
  <c r="J133" i="3" s="1"/>
  <c r="F139" i="3"/>
  <c r="K139" i="3"/>
  <c r="J139" i="3" s="1"/>
  <c r="F260" i="3"/>
  <c r="E260" i="3" s="1"/>
  <c r="K260" i="3"/>
  <c r="F116" i="3"/>
  <c r="K116" i="3"/>
  <c r="J116" i="3" s="1"/>
  <c r="F231" i="3"/>
  <c r="E231" i="3" s="1"/>
  <c r="K231" i="3"/>
  <c r="J231" i="3" s="1"/>
  <c r="F152" i="3"/>
  <c r="E152" i="3" s="1"/>
  <c r="K152" i="3"/>
  <c r="F213" i="3"/>
  <c r="E213" i="3" s="1"/>
  <c r="K213" i="3"/>
  <c r="F127" i="3"/>
  <c r="K127" i="3"/>
  <c r="F192" i="3"/>
  <c r="K192" i="3"/>
  <c r="K226" i="3"/>
  <c r="J226" i="3" s="1"/>
  <c r="F226" i="3"/>
  <c r="E226" i="3" s="1"/>
  <c r="F196" i="3"/>
  <c r="K196" i="3"/>
  <c r="J196" i="3" s="1"/>
  <c r="K188" i="3"/>
  <c r="J188" i="3" s="1"/>
  <c r="F188" i="3"/>
  <c r="F168" i="3"/>
  <c r="E168" i="3" s="1"/>
  <c r="K168" i="3"/>
  <c r="F240" i="3"/>
  <c r="E240" i="3" s="1"/>
  <c r="K240" i="3"/>
  <c r="K51" i="3"/>
  <c r="J51" i="3" s="1"/>
  <c r="F51" i="3"/>
  <c r="E51" i="3" s="1"/>
  <c r="F96" i="3"/>
  <c r="K96" i="3"/>
  <c r="J96" i="3" s="1"/>
  <c r="K66" i="3"/>
  <c r="J66" i="3" s="1"/>
  <c r="F66" i="3"/>
  <c r="E66" i="3" s="1"/>
  <c r="F46" i="3"/>
  <c r="E46" i="3" s="1"/>
  <c r="K46" i="3"/>
  <c r="J46" i="3" s="1"/>
  <c r="F17" i="3"/>
  <c r="E17" i="3" s="1"/>
  <c r="K17" i="3"/>
  <c r="J17" i="3" s="1"/>
  <c r="F72" i="3"/>
  <c r="E72" i="3" s="1"/>
  <c r="K72" i="3"/>
  <c r="J72" i="3" s="1"/>
  <c r="F30" i="3"/>
  <c r="E30" i="3" s="1"/>
  <c r="K30" i="3"/>
  <c r="K50" i="3"/>
  <c r="J50" i="3" s="1"/>
  <c r="F50" i="3"/>
  <c r="E50" i="3" s="1"/>
  <c r="F177" i="3"/>
  <c r="E177" i="3" s="1"/>
  <c r="K177" i="3"/>
  <c r="J177" i="3" s="1"/>
  <c r="F132" i="3"/>
  <c r="E132" i="3" s="1"/>
  <c r="K132" i="3"/>
  <c r="J132" i="3" s="1"/>
  <c r="K194" i="3"/>
  <c r="J194" i="3" s="1"/>
  <c r="F194" i="3"/>
  <c r="K205" i="3"/>
  <c r="F205" i="3"/>
  <c r="E205" i="3" s="1"/>
  <c r="K201" i="3"/>
  <c r="J201" i="3" s="1"/>
  <c r="F201" i="3"/>
  <c r="E201" i="3" s="1"/>
  <c r="F209" i="3"/>
  <c r="E209" i="3" s="1"/>
  <c r="K209" i="3"/>
  <c r="J209" i="3" s="1"/>
  <c r="K246" i="3"/>
  <c r="J246" i="3" s="1"/>
  <c r="F246" i="3"/>
  <c r="E246" i="3" s="1"/>
  <c r="F175" i="3"/>
  <c r="E175" i="3" s="1"/>
  <c r="K175" i="3"/>
  <c r="J175" i="3" s="1"/>
  <c r="F117" i="3"/>
  <c r="K117" i="3"/>
  <c r="J117" i="3" s="1"/>
  <c r="F131" i="3"/>
  <c r="K131" i="3"/>
  <c r="J131" i="3" s="1"/>
  <c r="F241" i="3"/>
  <c r="E241" i="3" s="1"/>
  <c r="K241" i="3"/>
  <c r="J241" i="3" s="1"/>
  <c r="F97" i="3"/>
  <c r="K97" i="3"/>
  <c r="J97" i="3" s="1"/>
  <c r="F93" i="3"/>
  <c r="K93" i="3"/>
  <c r="J93" i="3" s="1"/>
  <c r="F64" i="3"/>
  <c r="E64" i="3" s="1"/>
  <c r="K64" i="3"/>
  <c r="J64" i="3" s="1"/>
  <c r="F95" i="3"/>
  <c r="K95" i="3"/>
  <c r="J95" i="3" s="1"/>
  <c r="K59" i="3"/>
  <c r="J59" i="3" s="1"/>
  <c r="F59" i="3"/>
  <c r="E59" i="3" s="1"/>
  <c r="F68" i="3"/>
  <c r="E68" i="3" s="1"/>
  <c r="K68" i="3"/>
  <c r="F101" i="3"/>
  <c r="K101" i="3"/>
  <c r="J101" i="3" s="1"/>
  <c r="F52" i="3"/>
  <c r="E52" i="3" s="1"/>
  <c r="K52" i="3"/>
  <c r="J52" i="3" s="1"/>
  <c r="F48" i="3"/>
  <c r="E48" i="3" s="1"/>
  <c r="K48" i="3"/>
  <c r="J48" i="3" s="1"/>
  <c r="K27" i="3"/>
  <c r="J27" i="3" s="1"/>
  <c r="F27" i="3"/>
  <c r="E27" i="3" s="1"/>
  <c r="F71" i="3"/>
  <c r="E71" i="3" s="1"/>
  <c r="K71" i="3"/>
  <c r="J71" i="3" s="1"/>
  <c r="F77" i="3"/>
  <c r="E77" i="3" s="1"/>
  <c r="K77" i="3"/>
  <c r="J77" i="3" s="1"/>
  <c r="F25" i="3"/>
  <c r="E25" i="3" s="1"/>
  <c r="K25" i="3"/>
  <c r="J25" i="3" s="1"/>
  <c r="F47" i="3"/>
  <c r="E47" i="3" s="1"/>
  <c r="K47" i="3"/>
  <c r="J47" i="3" s="1"/>
  <c r="K43" i="3"/>
  <c r="J43" i="3" s="1"/>
  <c r="F43" i="3"/>
  <c r="E43" i="3" s="1"/>
  <c r="F31" i="3"/>
  <c r="E31" i="3" s="1"/>
  <c r="K31" i="3"/>
  <c r="J31" i="3" s="1"/>
  <c r="K83" i="3"/>
  <c r="J83" i="3" s="1"/>
  <c r="F83" i="3"/>
  <c r="E83" i="3" s="1"/>
  <c r="F23" i="3"/>
  <c r="E23" i="3" s="1"/>
  <c r="K23" i="3"/>
  <c r="J23" i="3" s="1"/>
  <c r="F62" i="3"/>
  <c r="E62" i="3" s="1"/>
  <c r="K62" i="3"/>
  <c r="J62" i="3" s="1"/>
  <c r="F102" i="3"/>
  <c r="K102" i="3"/>
  <c r="J102" i="3" s="1"/>
  <c r="F42" i="3"/>
  <c r="E42" i="3" s="1"/>
  <c r="K42" i="3"/>
  <c r="J42" i="3" s="1"/>
  <c r="F65" i="3"/>
  <c r="E65" i="3" s="1"/>
  <c r="K65" i="3"/>
  <c r="J65" i="3" s="1"/>
  <c r="F44" i="3"/>
  <c r="E44" i="3" s="1"/>
  <c r="K44" i="3"/>
  <c r="J44" i="3" s="1"/>
  <c r="K82" i="3"/>
  <c r="J82" i="3" s="1"/>
  <c r="F82" i="3"/>
  <c r="E82" i="3" s="1"/>
  <c r="F32" i="3"/>
  <c r="E32" i="3" s="1"/>
  <c r="K32" i="3"/>
  <c r="J32" i="3" s="1"/>
  <c r="F182" i="3"/>
  <c r="K182" i="3"/>
  <c r="J182" i="3" s="1"/>
  <c r="F259" i="3"/>
  <c r="E259" i="3" s="1"/>
  <c r="K259" i="3"/>
  <c r="J259" i="3" s="1"/>
  <c r="F157" i="3"/>
  <c r="K157" i="3"/>
  <c r="J157" i="3" s="1"/>
  <c r="F179" i="3"/>
  <c r="E179" i="3" s="1"/>
  <c r="K179" i="3"/>
  <c r="J179" i="3" s="1"/>
  <c r="F146" i="3"/>
  <c r="E146" i="3" s="1"/>
  <c r="K146" i="3"/>
  <c r="J146" i="3" s="1"/>
  <c r="F150" i="3"/>
  <c r="E150" i="3" s="1"/>
  <c r="K150" i="3"/>
  <c r="J150" i="3" s="1"/>
  <c r="F255" i="3"/>
  <c r="E255" i="3" s="1"/>
  <c r="K255" i="3"/>
  <c r="J255" i="3" s="1"/>
  <c r="F141" i="3"/>
  <c r="E141" i="3" s="1"/>
  <c r="K141" i="3"/>
  <c r="J141" i="3" s="1"/>
  <c r="F154" i="3"/>
  <c r="E154" i="3" s="1"/>
  <c r="K154" i="3"/>
  <c r="J154" i="3" s="1"/>
  <c r="F249" i="3"/>
  <c r="E249" i="3" s="1"/>
  <c r="K249" i="3"/>
  <c r="J249" i="3" s="1"/>
  <c r="F144" i="3"/>
  <c r="K144" i="3"/>
  <c r="J144" i="3" s="1"/>
  <c r="F162" i="3"/>
  <c r="E162" i="3" s="1"/>
  <c r="K162" i="3"/>
  <c r="J162" i="3" s="1"/>
  <c r="F221" i="3"/>
  <c r="E221" i="3" s="1"/>
  <c r="K221" i="3"/>
  <c r="J221" i="3" s="1"/>
  <c r="K250" i="3"/>
  <c r="J250" i="3" s="1"/>
  <c r="F250" i="3"/>
  <c r="E250" i="3" s="1"/>
  <c r="F180" i="3"/>
  <c r="E180" i="3" s="1"/>
  <c r="K180" i="3"/>
  <c r="J180" i="3" s="1"/>
  <c r="K172" i="3"/>
  <c r="J172" i="3" s="1"/>
  <c r="F172" i="3"/>
  <c r="E172" i="3" s="1"/>
  <c r="F207" i="3"/>
  <c r="K207" i="3"/>
  <c r="J207" i="3" s="1"/>
  <c r="K234" i="3"/>
  <c r="J234" i="3" s="1"/>
  <c r="F234" i="3"/>
  <c r="E234" i="3" s="1"/>
  <c r="K262" i="3"/>
  <c r="J262" i="3" s="1"/>
  <c r="F262" i="3"/>
  <c r="E262" i="3" s="1"/>
  <c r="F178" i="3"/>
  <c r="E178" i="3" s="1"/>
  <c r="K178" i="3"/>
  <c r="J178" i="3" s="1"/>
  <c r="F199" i="3"/>
  <c r="K199" i="3"/>
  <c r="J199" i="3" s="1"/>
  <c r="F161" i="3"/>
  <c r="E161" i="3" s="1"/>
  <c r="K161" i="3"/>
  <c r="J161" i="3" s="1"/>
  <c r="F243" i="3"/>
  <c r="E243" i="3" s="1"/>
  <c r="K243" i="3"/>
  <c r="J243" i="3" s="1"/>
  <c r="F184" i="3"/>
  <c r="K184" i="3"/>
  <c r="J184" i="3" s="1"/>
  <c r="F253" i="3"/>
  <c r="E253" i="3" s="1"/>
  <c r="K253" i="3"/>
  <c r="J253" i="3" s="1"/>
  <c r="K254" i="3"/>
  <c r="J254" i="3" s="1"/>
  <c r="F254" i="3"/>
  <c r="E254" i="3" s="1"/>
  <c r="F263" i="3"/>
  <c r="E263" i="3" s="1"/>
  <c r="K263" i="3"/>
  <c r="J263" i="3" s="1"/>
  <c r="K159" i="3"/>
  <c r="J159" i="3" s="1"/>
  <c r="F159" i="3"/>
  <c r="F236" i="3"/>
  <c r="E236" i="3" s="1"/>
  <c r="K236" i="3"/>
  <c r="J236" i="3" s="1"/>
  <c r="F126" i="3"/>
  <c r="E126" i="3" s="1"/>
  <c r="K126" i="3"/>
  <c r="J126" i="3" s="1"/>
  <c r="K219" i="3"/>
  <c r="J219" i="3" s="1"/>
  <c r="F219" i="3"/>
  <c r="E219" i="3" s="1"/>
  <c r="K136" i="3"/>
  <c r="J136" i="3" s="1"/>
  <c r="F136" i="3"/>
  <c r="E136" i="3" s="1"/>
  <c r="F148" i="3"/>
  <c r="E148" i="3" s="1"/>
  <c r="K148" i="3"/>
  <c r="J148" i="3" s="1"/>
  <c r="F160" i="3"/>
  <c r="E160" i="3" s="1"/>
  <c r="K160" i="3"/>
  <c r="J160" i="3" s="1"/>
  <c r="F124" i="3"/>
  <c r="E124" i="3" s="1"/>
  <c r="K124" i="3"/>
  <c r="J124" i="3" s="1"/>
  <c r="F119" i="3"/>
  <c r="K119" i="3"/>
  <c r="J119" i="3" s="1"/>
  <c r="E105" i="3"/>
  <c r="J233" i="3"/>
  <c r="M9" i="7"/>
  <c r="O9" i="7" s="1"/>
  <c r="B16" i="3"/>
  <c r="N224" i="1"/>
  <c r="B232" i="3" s="1"/>
  <c r="N3" i="1"/>
  <c r="N2" i="1"/>
  <c r="O7" i="7"/>
  <c r="V13" i="7"/>
  <c r="V18" i="7" s="1"/>
  <c r="V21" i="7" s="1"/>
  <c r="F232" i="3" l="1"/>
  <c r="E232" i="3" s="1"/>
  <c r="K232" i="3"/>
  <c r="J232" i="3" s="1"/>
  <c r="E119" i="3"/>
  <c r="E199" i="3"/>
  <c r="E182" i="3"/>
  <c r="E93" i="3"/>
  <c r="E131" i="3"/>
  <c r="E188" i="3"/>
  <c r="E196" i="3"/>
  <c r="E191" i="3"/>
  <c r="J138" i="3"/>
  <c r="E140" i="3"/>
  <c r="E155" i="3"/>
  <c r="J110" i="3"/>
  <c r="E114" i="3"/>
  <c r="J80" i="3"/>
  <c r="E176" i="3"/>
  <c r="J111" i="3"/>
  <c r="J70" i="3"/>
  <c r="J145" i="3"/>
  <c r="E123" i="3"/>
  <c r="E157" i="3"/>
  <c r="E97" i="3"/>
  <c r="E117" i="3"/>
  <c r="J205" i="3"/>
  <c r="E194" i="3"/>
  <c r="E96" i="3"/>
  <c r="J168" i="3"/>
  <c r="J127" i="3"/>
  <c r="J152" i="3"/>
  <c r="J170" i="3"/>
  <c r="J28" i="3"/>
  <c r="J164" i="3"/>
  <c r="E147" i="3"/>
  <c r="E151" i="3"/>
  <c r="E159" i="3"/>
  <c r="E144" i="3"/>
  <c r="E102" i="3"/>
  <c r="J68" i="3"/>
  <c r="E95" i="3"/>
  <c r="J30" i="3"/>
  <c r="J240" i="3"/>
  <c r="J192" i="3"/>
  <c r="E192" i="3"/>
  <c r="E127" i="3"/>
  <c r="J213" i="3"/>
  <c r="E212" i="3"/>
  <c r="J115" i="3"/>
  <c r="J90" i="3"/>
  <c r="J84" i="3"/>
  <c r="J135" i="3"/>
  <c r="J134" i="3"/>
  <c r="E121" i="3"/>
  <c r="F16" i="3"/>
  <c r="K16" i="3"/>
  <c r="E184" i="3"/>
  <c r="E207" i="3"/>
  <c r="E101" i="3"/>
  <c r="J260" i="3"/>
  <c r="E211" i="3"/>
  <c r="E137" i="3"/>
  <c r="J103" i="3"/>
  <c r="E85" i="3"/>
  <c r="J130" i="3"/>
  <c r="E202" i="3"/>
  <c r="E129" i="3"/>
  <c r="E109" i="3"/>
  <c r="E92" i="3"/>
  <c r="E186" i="3"/>
  <c r="E200" i="3"/>
  <c r="E149" i="3"/>
  <c r="E198" i="3"/>
  <c r="E206" i="3"/>
  <c r="E115" i="3"/>
  <c r="E103" i="3"/>
  <c r="E106" i="3"/>
  <c r="E111" i="3"/>
  <c r="E135" i="3"/>
  <c r="E203" i="3"/>
  <c r="E190" i="3"/>
  <c r="J19" i="3"/>
  <c r="J88" i="3"/>
  <c r="J104" i="3"/>
  <c r="E104" i="3"/>
  <c r="J60" i="3"/>
  <c r="E210" i="3"/>
  <c r="J187" i="3"/>
  <c r="J89" i="3"/>
  <c r="E139" i="3"/>
  <c r="J227" i="3"/>
  <c r="J200" i="3"/>
  <c r="J86" i="3"/>
  <c r="J108" i="3"/>
  <c r="E108" i="3"/>
  <c r="E94" i="3"/>
  <c r="J58" i="3"/>
  <c r="J56" i="3"/>
  <c r="J156" i="3"/>
  <c r="E153" i="3"/>
  <c r="E145" i="3"/>
  <c r="J121" i="3"/>
  <c r="J193" i="3"/>
  <c r="J36" i="3"/>
  <c r="J112" i="3"/>
  <c r="J22" i="3"/>
  <c r="J24" i="3"/>
  <c r="E81" i="3"/>
  <c r="E98" i="3"/>
  <c r="J57" i="3"/>
  <c r="J29" i="3"/>
  <c r="J91" i="3"/>
  <c r="J218" i="3"/>
  <c r="J224" i="3"/>
  <c r="J237" i="3"/>
  <c r="E187" i="3"/>
  <c r="J258" i="3"/>
  <c r="J55" i="3"/>
  <c r="E100" i="3"/>
  <c r="E113" i="3"/>
  <c r="J45" i="3"/>
  <c r="E116" i="3"/>
  <c r="E133" i="3"/>
  <c r="E125" i="3"/>
  <c r="J235" i="3"/>
  <c r="J222" i="3"/>
  <c r="J20" i="3"/>
  <c r="E110" i="3"/>
  <c r="J94" i="3"/>
  <c r="J78" i="3"/>
  <c r="J265" i="3"/>
  <c r="E204" i="3"/>
  <c r="E183" i="3"/>
  <c r="J166" i="3"/>
  <c r="E195" i="3"/>
  <c r="E143" i="3"/>
  <c r="E112" i="3"/>
  <c r="E99" i="3"/>
  <c r="J81" i="3"/>
  <c r="J49" i="3"/>
  <c r="J210" i="3"/>
  <c r="J69" i="3"/>
  <c r="E89" i="3"/>
  <c r="R5" i="1"/>
  <c r="R4" i="1"/>
  <c r="R6" i="1" s="1"/>
  <c r="B10" i="3"/>
  <c r="B12" i="3" s="1"/>
  <c r="B11" i="3"/>
  <c r="B16" i="4"/>
  <c r="B14" i="4"/>
  <c r="B10" i="4"/>
  <c r="B12" i="4"/>
  <c r="B8" i="4"/>
  <c r="B17" i="4"/>
  <c r="B13" i="4"/>
  <c r="B9" i="4"/>
  <c r="B7" i="4"/>
  <c r="B15" i="4"/>
  <c r="B11" i="4"/>
  <c r="V15" i="7"/>
  <c r="V23" i="7" s="1"/>
  <c r="K10" i="3" l="1"/>
  <c r="K12" i="3" s="1"/>
  <c r="K11" i="3"/>
  <c r="J16" i="3"/>
  <c r="E16" i="3"/>
  <c r="F11" i="3"/>
  <c r="F10" i="3"/>
  <c r="F12" i="3" s="1"/>
  <c r="C16" i="4" l="1"/>
  <c r="C12" i="4"/>
  <c r="C8" i="4"/>
  <c r="C15" i="4"/>
  <c r="C11" i="4"/>
  <c r="C7" i="4"/>
  <c r="C17" i="4"/>
  <c r="C13" i="4"/>
  <c r="C9" i="4"/>
  <c r="C14" i="4"/>
  <c r="C10" i="4"/>
  <c r="D17" i="4"/>
  <c r="D13" i="4"/>
  <c r="D9" i="4"/>
  <c r="D16" i="4"/>
  <c r="D12" i="4"/>
  <c r="D8" i="4"/>
  <c r="D15" i="4"/>
  <c r="D11" i="4"/>
  <c r="D7" i="4"/>
  <c r="D14" i="4"/>
  <c r="D10" i="4"/>
  <c r="E11" i="3"/>
  <c r="E10" i="3"/>
  <c r="E12" i="3" s="1"/>
  <c r="J11" i="3"/>
  <c r="J10" i="3"/>
  <c r="J12" i="3" l="1"/>
</calcChain>
</file>

<file path=xl/sharedStrings.xml><?xml version="1.0" encoding="utf-8"?>
<sst xmlns="http://schemas.openxmlformats.org/spreadsheetml/2006/main" count="105" uniqueCount="65">
  <si>
    <t>Raw Data</t>
  </si>
  <si>
    <t>Generated from a continuous Uniform distribution on [0,1]:</t>
  </si>
  <si>
    <t>Sim no</t>
  </si>
  <si>
    <t>Count</t>
  </si>
  <si>
    <t>Check</t>
  </si>
  <si>
    <t>Total</t>
  </si>
  <si>
    <t>Upper Limit</t>
  </si>
  <si>
    <t>Total Claim</t>
  </si>
  <si>
    <t>Amount retained</t>
  </si>
  <si>
    <t>Amount recovered</t>
  </si>
  <si>
    <t>Check Total</t>
  </si>
  <si>
    <t>Mean</t>
  </si>
  <si>
    <t>N</t>
  </si>
  <si>
    <t>p</t>
  </si>
  <si>
    <t>U(0,1)</t>
  </si>
  <si>
    <t>No of claims</t>
  </si>
  <si>
    <t>Number of Claims - Simulation</t>
  </si>
  <si>
    <t>Cumul</t>
  </si>
  <si>
    <t>Min</t>
  </si>
  <si>
    <t>Max</t>
  </si>
  <si>
    <t>Average</t>
  </si>
  <si>
    <t>StDev</t>
  </si>
  <si>
    <t>Summary Statistics</t>
  </si>
  <si>
    <t>Empirical Distribution of No of Claims</t>
  </si>
  <si>
    <t>Check simulated distribution</t>
  </si>
  <si>
    <t>%</t>
  </si>
  <si>
    <r>
      <t>(A-E)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/E</t>
    </r>
  </si>
  <si>
    <t>Chi-squared degrees of freedom</t>
  </si>
  <si>
    <t xml:space="preserve"> Chi-squared test level</t>
  </si>
  <si>
    <t xml:space="preserve"> Chi-squared test passed?</t>
  </si>
  <si>
    <t xml:space="preserve"> Chi-squared statistic</t>
  </si>
  <si>
    <t>Actual</t>
  </si>
  <si>
    <t>Expected</t>
  </si>
  <si>
    <r>
      <t>(x-</t>
    </r>
    <r>
      <rPr>
        <sz val="10"/>
        <rFont val="Calibri"/>
        <family val="2"/>
      </rPr>
      <t>μ</t>
    </r>
    <r>
      <rPr>
        <sz val="10"/>
        <rFont val="Calibri"/>
        <family val="2"/>
        <scheme val="minor"/>
      </rPr>
      <t>)</t>
    </r>
    <r>
      <rPr>
        <vertAlign val="superscript"/>
        <sz val="10"/>
        <rFont val="Calibri"/>
        <family val="2"/>
        <scheme val="minor"/>
      </rPr>
      <t>2</t>
    </r>
  </si>
  <si>
    <t>Claim Amounts - Simulation</t>
  </si>
  <si>
    <t>Claim Amounts</t>
  </si>
  <si>
    <t>LogNormal Parameters</t>
  </si>
  <si>
    <t>Tolerance</t>
  </si>
  <si>
    <t>Structure 1</t>
  </si>
  <si>
    <t>Structure 2</t>
  </si>
  <si>
    <t>Retained %</t>
  </si>
  <si>
    <t>Price</t>
  </si>
  <si>
    <t>Loss:Price</t>
  </si>
  <si>
    <t>Reinsurance Arrangements</t>
  </si>
  <si>
    <t>Reinsurance Arrangements - Charts</t>
  </si>
  <si>
    <t>%-iles</t>
  </si>
  <si>
    <t>Net Price</t>
  </si>
  <si>
    <t>Premium</t>
  </si>
  <si>
    <t>Claims - before Reinsurance</t>
  </si>
  <si>
    <t>Total Claim vs Claims Retained under 2 arrangements</t>
  </si>
  <si>
    <t>Scaling factor</t>
  </si>
  <si>
    <t>Amounts in £s</t>
  </si>
  <si>
    <t>Source :</t>
  </si>
  <si>
    <t>SMIC Claims Data</t>
  </si>
  <si>
    <t>Random numbers for</t>
  </si>
  <si>
    <t>claim number distribution</t>
  </si>
  <si>
    <t>distribution</t>
  </si>
  <si>
    <t>individual claim amounts distribution</t>
  </si>
  <si>
    <t>Mean/Premium</t>
  </si>
  <si>
    <t>Insurer amount paid</t>
  </si>
  <si>
    <t>Reinsurer amount recovered</t>
  </si>
  <si>
    <t>For check</t>
  </si>
  <si>
    <t>Data points</t>
  </si>
  <si>
    <t>Arrangement 1</t>
  </si>
  <si>
    <t>Arrangement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</si>
</sst>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000"/>
    <numFmt numFmtId="165" formatCode="0.000"/>
    <numFmt numFmtId="166" formatCode="0.00000"/>
    <numFmt numFmtId="167" formatCode="0.0%"/>
    <numFmt numFmtId="168" formatCode="_-* #,##0_-;\-* #,##0_-;_-* &quot;-&quot;??_-;_-@_-"/>
    <numFmt numFmtId="169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9"/>
      <color rgb="FF0070C0"/>
      <name val="Calibri"/>
      <family val="2"/>
      <scheme val="minor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theme="5" tint="-0.249977111117893"/>
      <name val="Arial"/>
      <family val="2"/>
    </font>
    <font>
      <sz val="10"/>
      <name val="Calibri"/>
      <family val="2"/>
    </font>
    <font>
      <b/>
      <u/>
      <sz val="13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165" fontId="0" fillId="0" borderId="0" xfId="0" applyNumberFormat="1"/>
    <xf numFmtId="3" fontId="0" fillId="0" borderId="0" xfId="0" applyNumberFormat="1"/>
    <xf numFmtId="3" fontId="3" fillId="0" borderId="0" xfId="0" applyNumberFormat="1" applyFont="1"/>
    <xf numFmtId="0" fontId="5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2" borderId="0" xfId="0" applyNumberFormat="1" applyFill="1"/>
    <xf numFmtId="9" fontId="0" fillId="2" borderId="0" xfId="0" applyNumberFormat="1" applyFill="1"/>
    <xf numFmtId="166" fontId="0" fillId="0" borderId="0" xfId="0" applyNumberFormat="1"/>
    <xf numFmtId="10" fontId="0" fillId="0" borderId="0" xfId="0" applyNumberFormat="1"/>
    <xf numFmtId="167" fontId="0" fillId="0" borderId="0" xfId="0" applyNumberFormat="1"/>
    <xf numFmtId="0" fontId="8" fillId="0" borderId="0" xfId="0" applyFont="1"/>
    <xf numFmtId="167" fontId="0" fillId="2" borderId="1" xfId="0" applyNumberFormat="1" applyFill="1" applyBorder="1"/>
    <xf numFmtId="0" fontId="0" fillId="0" borderId="2" xfId="0" applyBorder="1"/>
    <xf numFmtId="167" fontId="0" fillId="0" borderId="3" xfId="0" applyNumberFormat="1" applyBorder="1"/>
    <xf numFmtId="0" fontId="0" fillId="0" borderId="4" xfId="0" applyBorder="1"/>
    <xf numFmtId="167" fontId="0" fillId="0" borderId="5" xfId="0" applyNumberFormat="1" applyBorder="1"/>
    <xf numFmtId="0" fontId="0" fillId="0" borderId="6" xfId="0" applyBorder="1"/>
    <xf numFmtId="0" fontId="9" fillId="0" borderId="0" xfId="0" applyFont="1"/>
    <xf numFmtId="167" fontId="0" fillId="0" borderId="0" xfId="2" applyNumberFormat="1" applyFont="1"/>
    <xf numFmtId="0" fontId="11" fillId="0" borderId="0" xfId="3" applyFont="1" applyAlignment="1"/>
    <xf numFmtId="168" fontId="10" fillId="0" borderId="0" xfId="1" applyNumberFormat="1" applyFont="1"/>
    <xf numFmtId="0" fontId="10" fillId="0" borderId="0" xfId="0" applyFont="1"/>
    <xf numFmtId="169" fontId="0" fillId="0" borderId="0" xfId="0" applyNumberFormat="1"/>
    <xf numFmtId="1" fontId="0" fillId="0" borderId="0" xfId="0" applyNumberFormat="1"/>
    <xf numFmtId="2" fontId="0" fillId="2" borderId="0" xfId="0" applyNumberFormat="1" applyFill="1"/>
    <xf numFmtId="0" fontId="13" fillId="0" borderId="0" xfId="0" applyFont="1"/>
    <xf numFmtId="9" fontId="3" fillId="0" borderId="0" xfId="0" applyNumberFormat="1" applyFont="1"/>
    <xf numFmtId="9" fontId="0" fillId="0" borderId="0" xfId="0" applyNumberFormat="1"/>
    <xf numFmtId="0" fontId="0" fillId="0" borderId="0" xfId="0" quotePrefix="1"/>
    <xf numFmtId="9" fontId="0" fillId="2" borderId="0" xfId="2" applyFont="1" applyFill="1"/>
    <xf numFmtId="0" fontId="0" fillId="2" borderId="0" xfId="0" applyFill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4" fillId="0" borderId="0" xfId="0" applyFont="1"/>
  </cellXfs>
  <cellStyles count="6">
    <cellStyle name="Comma" xfId="1" builtinId="3"/>
    <cellStyle name="Comma 2" xfId="4"/>
    <cellStyle name="Normal" xfId="0" builtinId="0"/>
    <cellStyle name="Normal 2" xfId="3"/>
    <cellStyle name="Percent" xfId="2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Total Claim vs Claims Retained under two arrangements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RIStats!$B$6</c:f>
              <c:strCache>
                <c:ptCount val="1"/>
                <c:pt idx="0">
                  <c:v>Total Claim</c:v>
                </c:pt>
              </c:strCache>
            </c:strRef>
          </c:tx>
          <c:marker>
            <c:symbol val="none"/>
          </c:marker>
          <c:xVal>
            <c:numRef>
              <c:f>RIStats!$A$7:$A$17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RIStats!$B$7:$B$17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3473.812982544001</c:v>
                </c:pt>
                <c:pt idx="3">
                  <c:v>14143.433664223641</c:v>
                </c:pt>
                <c:pt idx="4">
                  <c:v>26594.990059024676</c:v>
                </c:pt>
                <c:pt idx="5">
                  <c:v>44012.257934075387</c:v>
                </c:pt>
                <c:pt idx="6">
                  <c:v>60965.120762866762</c:v>
                </c:pt>
                <c:pt idx="7">
                  <c:v>90714.229823393965</c:v>
                </c:pt>
                <c:pt idx="8">
                  <c:v>142252.99908041634</c:v>
                </c:pt>
                <c:pt idx="9">
                  <c:v>227941.35222378312</c:v>
                </c:pt>
                <c:pt idx="10">
                  <c:v>1506715.4227090778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RIStats!$C$6</c:f>
              <c:strCache>
                <c:ptCount val="1"/>
                <c:pt idx="0">
                  <c:v>Structure 1</c:v>
                </c:pt>
              </c:strCache>
            </c:strRef>
          </c:tx>
          <c:marker>
            <c:symbol val="none"/>
          </c:marker>
          <c:xVal>
            <c:numRef>
              <c:f>RIStats!$A$7:$A$17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RIStats!$C$7:$C$17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1736.9064912720005</c:v>
                </c:pt>
                <c:pt idx="3">
                  <c:v>7071.7168321118206</c:v>
                </c:pt>
                <c:pt idx="4">
                  <c:v>13297.495029512338</c:v>
                </c:pt>
                <c:pt idx="5">
                  <c:v>22006.128967037694</c:v>
                </c:pt>
                <c:pt idx="6">
                  <c:v>30482.560381433381</c:v>
                </c:pt>
                <c:pt idx="7">
                  <c:v>45357.114911696983</c:v>
                </c:pt>
                <c:pt idx="8">
                  <c:v>71126.499540208169</c:v>
                </c:pt>
                <c:pt idx="9">
                  <c:v>113970.67611189156</c:v>
                </c:pt>
                <c:pt idx="10">
                  <c:v>1306715.4227090778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RIStats!$D$6</c:f>
              <c:strCache>
                <c:ptCount val="1"/>
                <c:pt idx="0">
                  <c:v>Structure 2</c:v>
                </c:pt>
              </c:strCache>
            </c:strRef>
          </c:tx>
          <c:marker>
            <c:symbol val="none"/>
          </c:marker>
          <c:xVal>
            <c:numRef>
              <c:f>RIStats!$A$7:$A$17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</c:numCache>
            </c:numRef>
          </c:xVal>
          <c:yVal>
            <c:numRef>
              <c:f>RIStats!$D$7:$D$17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2084.2877895264005</c:v>
                </c:pt>
                <c:pt idx="3">
                  <c:v>8486.0601985341855</c:v>
                </c:pt>
                <c:pt idx="4">
                  <c:v>15956.994035414804</c:v>
                </c:pt>
                <c:pt idx="5">
                  <c:v>26407.354760445232</c:v>
                </c:pt>
                <c:pt idx="6">
                  <c:v>36579.07245772006</c:v>
                </c:pt>
                <c:pt idx="7">
                  <c:v>54428.537894036381</c:v>
                </c:pt>
                <c:pt idx="8">
                  <c:v>85351.799448249803</c:v>
                </c:pt>
                <c:pt idx="9">
                  <c:v>136764.81133426988</c:v>
                </c:pt>
                <c:pt idx="10">
                  <c:v>1256715.4227090778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28672"/>
        <c:axId val="46601728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RIStats!$E$6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RIStats!$A$7:$A$17</c15:sqref>
                        </c15:formulaRef>
                      </c:ext>
                    </c:extLst>
                    <c:numCache>
                      <c:formatCode>0%</c:formatCode>
                      <c:ptCount val="11"/>
                      <c:pt idx="0">
                        <c:v>0</c:v>
                      </c:pt>
                      <c:pt idx="1">
                        <c:v>0.1</c:v>
                      </c:pt>
                      <c:pt idx="2">
                        <c:v>0.2</c:v>
                      </c:pt>
                      <c:pt idx="3">
                        <c:v>0.30000000000000004</c:v>
                      </c:pt>
                      <c:pt idx="4">
                        <c:v>0.4</c:v>
                      </c:pt>
                      <c:pt idx="5">
                        <c:v>0.5</c:v>
                      </c:pt>
                      <c:pt idx="6">
                        <c:v>0.6</c:v>
                      </c:pt>
                      <c:pt idx="7">
                        <c:v>0.7</c:v>
                      </c:pt>
                      <c:pt idx="8">
                        <c:v>0.79999999999999993</c:v>
                      </c:pt>
                      <c:pt idx="9">
                        <c:v>0.89999999999999991</c:v>
                      </c:pt>
                      <c:pt idx="10">
                        <c:v>0.99999999999999989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RIStats!$E$7:$E$17</c15:sqref>
                        </c15:formulaRef>
                      </c:ext>
                    </c:extLst>
                    <c:numCache>
                      <c:formatCode>0.0</c:formatCode>
                      <c:ptCount val="11"/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44428672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Percentile</a:t>
                </a:r>
              </a:p>
            </c:rich>
          </c:tx>
          <c:overlay val="0"/>
        </c:title>
        <c:numFmt formatCode="0%" sourceLinked="1"/>
        <c:majorTickMark val="out"/>
        <c:minorTickMark val="none"/>
        <c:tickLblPos val="nextTo"/>
        <c:crossAx val="46601728"/>
        <c:crosses val="autoZero"/>
        <c:crossBetween val="midCat"/>
      </c:valAx>
      <c:valAx>
        <c:axId val="46601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Claim Amount (000s)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44428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7518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6"/>
  <sheetViews>
    <sheetView tabSelected="1" workbookViewId="0"/>
  </sheetViews>
  <sheetFormatPr defaultRowHeight="15" x14ac:dyDescent="0.25"/>
  <sheetData>
    <row r="1" spans="1:15" ht="17.25" x14ac:dyDescent="0.3">
      <c r="A1" s="38" t="s">
        <v>0</v>
      </c>
    </row>
    <row r="3" spans="1:15" x14ac:dyDescent="0.25">
      <c r="A3" s="3" t="s">
        <v>54</v>
      </c>
      <c r="E3" s="3" t="s">
        <v>15</v>
      </c>
      <c r="H3" s="3" t="s">
        <v>54</v>
      </c>
    </row>
    <row r="4" spans="1:15" x14ac:dyDescent="0.25">
      <c r="A4" s="3" t="s">
        <v>55</v>
      </c>
      <c r="E4" s="3" t="s">
        <v>56</v>
      </c>
      <c r="H4" s="3" t="s">
        <v>57</v>
      </c>
    </row>
    <row r="5" spans="1:15" x14ac:dyDescent="0.25">
      <c r="A5" s="3"/>
      <c r="E5" s="3"/>
      <c r="H5" s="3"/>
    </row>
    <row r="6" spans="1:15" x14ac:dyDescent="0.25">
      <c r="B6" t="s">
        <v>14</v>
      </c>
      <c r="I6" s="17">
        <v>1</v>
      </c>
      <c r="J6" s="17">
        <v>2</v>
      </c>
      <c r="K6" s="17">
        <v>3</v>
      </c>
      <c r="L6" s="17">
        <v>4</v>
      </c>
      <c r="M6" s="17">
        <v>5</v>
      </c>
      <c r="N6" s="17">
        <v>6</v>
      </c>
      <c r="O6" s="17">
        <v>7</v>
      </c>
    </row>
    <row r="7" spans="1:15" x14ac:dyDescent="0.25">
      <c r="A7" s="17">
        <v>1</v>
      </c>
      <c r="B7" s="14">
        <v>0.27327581048842153</v>
      </c>
      <c r="E7" t="s">
        <v>12</v>
      </c>
      <c r="F7" t="s">
        <v>13</v>
      </c>
      <c r="H7" s="17">
        <v>1</v>
      </c>
      <c r="I7" s="14">
        <v>0.15164538160502117</v>
      </c>
      <c r="J7" s="14">
        <v>0.77167352317156046</v>
      </c>
      <c r="K7" s="14">
        <v>0.60309467140406492</v>
      </c>
      <c r="L7" s="14">
        <v>0.72228640257675403</v>
      </c>
      <c r="M7" s="14">
        <v>0.27798487267173522</v>
      </c>
      <c r="N7" s="14">
        <v>0.63195500745416822</v>
      </c>
      <c r="O7" s="14">
        <v>0.17329608017275566</v>
      </c>
    </row>
    <row r="8" spans="1:15" x14ac:dyDescent="0.25">
      <c r="A8" s="17">
        <f>A7+1</f>
        <v>2</v>
      </c>
      <c r="B8" s="14">
        <v>0.12287896042336499</v>
      </c>
      <c r="E8">
        <v>0</v>
      </c>
      <c r="F8" s="16">
        <v>0.18</v>
      </c>
      <c r="H8" s="17">
        <f>H7+1</f>
        <v>2</v>
      </c>
      <c r="I8" s="14">
        <v>0.60270088735113947</v>
      </c>
      <c r="J8" s="14">
        <v>0.92360540440691474</v>
      </c>
      <c r="K8" s="14">
        <v>0.14674484874499905</v>
      </c>
      <c r="L8" s="14">
        <v>0.93217281479177905</v>
      </c>
      <c r="M8" s="14">
        <v>0.47726403558816133</v>
      </c>
      <c r="N8" s="14">
        <v>0.15630158748198852</v>
      </c>
      <c r="O8" s="14">
        <v>0.97741910487027539</v>
      </c>
    </row>
    <row r="9" spans="1:15" x14ac:dyDescent="0.25">
      <c r="A9" s="17">
        <f t="shared" ref="A9:A72" si="0">A8+1</f>
        <v>3</v>
      </c>
      <c r="B9" s="14">
        <v>0.87816584017062282</v>
      </c>
      <c r="E9">
        <v>1</v>
      </c>
      <c r="F9" s="16">
        <v>0.31</v>
      </c>
      <c r="H9" s="17">
        <f t="shared" ref="H9:H72" si="1">H8+1</f>
        <v>3</v>
      </c>
      <c r="I9" s="14">
        <v>0.18283939877229738</v>
      </c>
      <c r="J9" s="14">
        <v>0.8386516625143654</v>
      </c>
      <c r="K9" s="14">
        <v>0.47416608791796178</v>
      </c>
      <c r="L9" s="14">
        <v>0.80629558674291368</v>
      </c>
      <c r="M9" s="14">
        <v>0.37274172797464988</v>
      </c>
      <c r="N9" s="14">
        <v>0.77049323076066878</v>
      </c>
      <c r="O9" s="14">
        <v>0.53576656409606349</v>
      </c>
    </row>
    <row r="10" spans="1:15" x14ac:dyDescent="0.25">
      <c r="A10" s="17">
        <f t="shared" si="0"/>
        <v>4</v>
      </c>
      <c r="B10" s="14">
        <v>0.79536546589067925</v>
      </c>
      <c r="E10">
        <v>2</v>
      </c>
      <c r="F10" s="16">
        <v>0.21</v>
      </c>
      <c r="H10" s="17">
        <f t="shared" si="1"/>
        <v>4</v>
      </c>
      <c r="I10" s="14">
        <v>0.8689370679465479</v>
      </c>
      <c r="J10" s="14">
        <v>0.27960457435456099</v>
      </c>
      <c r="K10" s="14">
        <v>0.63138035029993589</v>
      </c>
      <c r="L10" s="14">
        <v>0.80238838885103192</v>
      </c>
      <c r="M10" s="14">
        <v>0.73177071022658824</v>
      </c>
      <c r="N10" s="14">
        <v>0.64120168908867181</v>
      </c>
      <c r="O10" s="14">
        <v>0.97093576275914717</v>
      </c>
    </row>
    <row r="11" spans="1:15" x14ac:dyDescent="0.25">
      <c r="A11" s="17">
        <f t="shared" si="0"/>
        <v>5</v>
      </c>
      <c r="B11" s="14">
        <v>0.77275711626214216</v>
      </c>
      <c r="E11">
        <v>3</v>
      </c>
      <c r="F11" s="16">
        <v>0.14399999999999999</v>
      </c>
      <c r="H11" s="17">
        <f t="shared" si="1"/>
        <v>5</v>
      </c>
      <c r="I11" s="14">
        <v>0.49701695996563078</v>
      </c>
      <c r="J11" s="14">
        <v>9.4169874422051159E-2</v>
      </c>
      <c r="K11" s="14">
        <v>0.23196295293718716</v>
      </c>
      <c r="L11" s="14">
        <v>0.24834763632126322</v>
      </c>
      <c r="M11" s="14">
        <v>0.26300175370652301</v>
      </c>
      <c r="N11" s="14">
        <v>0.73472862042110798</v>
      </c>
      <c r="O11" s="14">
        <v>0.27582516737231422</v>
      </c>
    </row>
    <row r="12" spans="1:15" x14ac:dyDescent="0.25">
      <c r="A12" s="17">
        <f t="shared" si="0"/>
        <v>6</v>
      </c>
      <c r="B12" s="14">
        <v>0.18018746358212612</v>
      </c>
      <c r="E12">
        <v>4</v>
      </c>
      <c r="F12" s="16">
        <v>7.2999999999999995E-2</v>
      </c>
      <c r="H12" s="17">
        <f t="shared" si="1"/>
        <v>6</v>
      </c>
      <c r="I12" s="14">
        <v>0.7663140767201394</v>
      </c>
      <c r="J12" s="14">
        <v>0.83931139471553851</v>
      </c>
      <c r="K12" s="14">
        <v>0.50926037135371827</v>
      </c>
      <c r="L12" s="14">
        <v>0.56216472244603</v>
      </c>
      <c r="M12" s="14">
        <v>0.43906434251117543</v>
      </c>
      <c r="N12" s="14">
        <v>0.43325017959957857</v>
      </c>
      <c r="O12" s="14">
        <v>7.4326856446080836E-3</v>
      </c>
    </row>
    <row r="13" spans="1:15" x14ac:dyDescent="0.25">
      <c r="A13" s="17">
        <f t="shared" si="0"/>
        <v>7</v>
      </c>
      <c r="B13" s="14">
        <v>0.27275180002479704</v>
      </c>
      <c r="E13">
        <v>5</v>
      </c>
      <c r="F13" s="16">
        <v>4.8000000000000001E-2</v>
      </c>
      <c r="H13" s="17">
        <f t="shared" si="1"/>
        <v>7</v>
      </c>
      <c r="I13" s="14">
        <v>0.40995628778642179</v>
      </c>
      <c r="J13" s="14">
        <v>0.61967956471299102</v>
      </c>
      <c r="K13" s="14">
        <v>0.65155868743036749</v>
      </c>
      <c r="L13" s="14">
        <v>0.74496738701351273</v>
      </c>
      <c r="M13" s="14">
        <v>0.9714376813606217</v>
      </c>
      <c r="N13" s="14">
        <v>0.82609136186805554</v>
      </c>
      <c r="O13" s="14">
        <v>0.43985894144936377</v>
      </c>
    </row>
    <row r="14" spans="1:15" x14ac:dyDescent="0.25">
      <c r="A14" s="17">
        <f t="shared" si="0"/>
        <v>8</v>
      </c>
      <c r="B14" s="14">
        <v>7.3223410482915918E-2</v>
      </c>
      <c r="E14">
        <v>6</v>
      </c>
      <c r="F14" s="16">
        <v>2.3E-2</v>
      </c>
      <c r="H14" s="17">
        <f t="shared" si="1"/>
        <v>8</v>
      </c>
      <c r="I14" s="14">
        <v>0.17443366888052536</v>
      </c>
      <c r="J14" s="14">
        <v>8.2849214429074891E-2</v>
      </c>
      <c r="K14" s="14">
        <v>0.61505390314112529</v>
      </c>
      <c r="L14" s="14">
        <v>0.48404527787478935</v>
      </c>
      <c r="M14" s="14">
        <v>0.13653275058934611</v>
      </c>
      <c r="N14" s="14">
        <v>0.51628225056447652</v>
      </c>
      <c r="O14" s="14">
        <v>0.28327336460262698</v>
      </c>
    </row>
    <row r="15" spans="1:15" x14ac:dyDescent="0.25">
      <c r="A15" s="17">
        <f t="shared" si="0"/>
        <v>9</v>
      </c>
      <c r="B15" s="14">
        <v>9.1726304852943974E-2</v>
      </c>
      <c r="E15">
        <v>7</v>
      </c>
      <c r="F15" s="16">
        <v>1.2E-2</v>
      </c>
      <c r="H15" s="17">
        <f t="shared" si="1"/>
        <v>9</v>
      </c>
      <c r="I15" s="14">
        <v>0.20116264136419892</v>
      </c>
      <c r="J15" s="14">
        <v>0.15666628980856723</v>
      </c>
      <c r="K15" s="14">
        <v>0.80513069543318927</v>
      </c>
      <c r="L15" s="14">
        <v>2.1504247211090455E-2</v>
      </c>
      <c r="M15" s="14">
        <v>2.5471165540259522E-3</v>
      </c>
      <c r="N15" s="14">
        <v>0.30620214919135269</v>
      </c>
      <c r="O15" s="14">
        <v>0.7227681913910301</v>
      </c>
    </row>
    <row r="16" spans="1:15" x14ac:dyDescent="0.25">
      <c r="A16" s="17">
        <f t="shared" si="0"/>
        <v>10</v>
      </c>
      <c r="B16" s="14">
        <v>0.25956732232758062</v>
      </c>
      <c r="F16" s="15"/>
      <c r="H16" s="17">
        <f t="shared" si="1"/>
        <v>10</v>
      </c>
      <c r="I16" s="14">
        <v>0.33656209650450741</v>
      </c>
      <c r="J16" s="14">
        <v>0.38858537788775194</v>
      </c>
      <c r="K16" s="14">
        <v>0.84238090038869928</v>
      </c>
      <c r="L16" s="14">
        <v>0.13911919863061351</v>
      </c>
      <c r="M16" s="14">
        <v>0.7941156156766126</v>
      </c>
      <c r="N16" s="14">
        <v>0.48490446971048051</v>
      </c>
      <c r="O16" s="14">
        <v>0.21060613628379699</v>
      </c>
    </row>
    <row r="17" spans="1:15" x14ac:dyDescent="0.25">
      <c r="A17" s="17">
        <f t="shared" si="0"/>
        <v>11</v>
      </c>
      <c r="B17" s="14">
        <v>0.58473119349317049</v>
      </c>
      <c r="F17" s="15">
        <f>SUM(F8:F16)</f>
        <v>1</v>
      </c>
      <c r="H17" s="17">
        <f t="shared" si="1"/>
        <v>11</v>
      </c>
      <c r="I17" s="14">
        <v>0.60432373050845134</v>
      </c>
      <c r="J17" s="14">
        <v>0.90954802971003557</v>
      </c>
      <c r="K17" s="14">
        <v>0.96194995605247258</v>
      </c>
      <c r="L17" s="14">
        <v>0.84384926665140847</v>
      </c>
      <c r="M17" s="14">
        <v>0.36726944787329119</v>
      </c>
      <c r="N17" s="14">
        <v>0.14415023079010514</v>
      </c>
      <c r="O17" s="14">
        <v>0.50214927844915624</v>
      </c>
    </row>
    <row r="18" spans="1:15" x14ac:dyDescent="0.25">
      <c r="A18" s="17">
        <f t="shared" si="0"/>
        <v>12</v>
      </c>
      <c r="B18" s="14">
        <v>0.35503816323665194</v>
      </c>
      <c r="F18" s="15"/>
      <c r="H18" s="17">
        <f t="shared" si="1"/>
        <v>12</v>
      </c>
      <c r="I18" s="14">
        <v>0.88580637368896176</v>
      </c>
      <c r="J18" s="14">
        <v>0.48325011300843035</v>
      </c>
      <c r="K18" s="14">
        <v>0.35027522145368295</v>
      </c>
      <c r="L18" s="14">
        <v>0.32081978679252032</v>
      </c>
      <c r="M18" s="14">
        <v>0.32418348094821081</v>
      </c>
      <c r="N18" s="14">
        <v>0.8143599478232284</v>
      </c>
      <c r="O18" s="14">
        <v>0.51947555267979417</v>
      </c>
    </row>
    <row r="19" spans="1:15" x14ac:dyDescent="0.25">
      <c r="A19" s="17">
        <f t="shared" si="0"/>
        <v>13</v>
      </c>
      <c r="B19" s="14">
        <v>0.56879257106274195</v>
      </c>
      <c r="E19" s="39" t="s">
        <v>52</v>
      </c>
      <c r="F19" t="s">
        <v>53</v>
      </c>
      <c r="H19" s="17">
        <f t="shared" si="1"/>
        <v>13</v>
      </c>
      <c r="I19" s="14">
        <v>0.50347684843453344</v>
      </c>
      <c r="J19" s="14">
        <v>1.8354754014826447E-2</v>
      </c>
      <c r="K19" s="14">
        <v>0.42936534475219945</v>
      </c>
      <c r="L19" s="14">
        <v>0.10500096505850454</v>
      </c>
      <c r="M19" s="14">
        <v>9.1446770957524404E-2</v>
      </c>
      <c r="N19" s="14">
        <v>0.85361593079562914</v>
      </c>
      <c r="O19" s="14">
        <v>0.58796498844749068</v>
      </c>
    </row>
    <row r="20" spans="1:15" x14ac:dyDescent="0.25">
      <c r="A20" s="17">
        <f t="shared" si="0"/>
        <v>14</v>
      </c>
      <c r="B20" s="14">
        <v>0.83356097587588973</v>
      </c>
      <c r="H20" s="17">
        <f t="shared" si="1"/>
        <v>14</v>
      </c>
      <c r="I20" s="14">
        <v>0.64316755408520787</v>
      </c>
      <c r="J20" s="14">
        <v>0.89965036590688985</v>
      </c>
      <c r="K20" s="14">
        <v>0.14852162572925309</v>
      </c>
      <c r="L20" s="14">
        <v>0.98278428060598488</v>
      </c>
      <c r="M20" s="14">
        <v>3.8002303679302019E-3</v>
      </c>
      <c r="N20" s="14">
        <v>8.8406971551312385E-2</v>
      </c>
      <c r="O20" s="14">
        <v>0.88070396462622491</v>
      </c>
    </row>
    <row r="21" spans="1:15" x14ac:dyDescent="0.25">
      <c r="A21" s="17">
        <f t="shared" si="0"/>
        <v>15</v>
      </c>
      <c r="B21" s="14">
        <v>0.24367980680757273</v>
      </c>
      <c r="H21" s="17">
        <f t="shared" si="1"/>
        <v>15</v>
      </c>
      <c r="I21" s="14">
        <v>0.4751870061697645</v>
      </c>
      <c r="J21" s="14">
        <v>0.39163151933555218</v>
      </c>
      <c r="K21" s="14">
        <v>7.5330905303717888E-2</v>
      </c>
      <c r="L21" s="14">
        <v>0.26712265845297156</v>
      </c>
      <c r="M21" s="14">
        <v>0.75177363361244309</v>
      </c>
      <c r="N21" s="14">
        <v>0.84170981742397732</v>
      </c>
      <c r="O21" s="14">
        <v>0.18270981023962085</v>
      </c>
    </row>
    <row r="22" spans="1:15" x14ac:dyDescent="0.25">
      <c r="A22" s="17">
        <f t="shared" si="0"/>
        <v>16</v>
      </c>
      <c r="B22" s="14">
        <v>0.5706189882402869</v>
      </c>
      <c r="H22" s="17">
        <f t="shared" si="1"/>
        <v>16</v>
      </c>
      <c r="I22" s="14">
        <v>0.25213476587200911</v>
      </c>
      <c r="J22" s="14">
        <v>0.1518386343606748</v>
      </c>
      <c r="K22" s="14">
        <v>0.99064576544592009</v>
      </c>
      <c r="L22" s="14">
        <v>0.2731254175295722</v>
      </c>
      <c r="M22" s="14">
        <v>0.19812460762291129</v>
      </c>
      <c r="N22" s="14">
        <v>0.77385322307833271</v>
      </c>
      <c r="O22" s="14">
        <v>0.30345787153782211</v>
      </c>
    </row>
    <row r="23" spans="1:15" x14ac:dyDescent="0.25">
      <c r="A23" s="17">
        <f t="shared" si="0"/>
        <v>17</v>
      </c>
      <c r="B23" s="14">
        <v>0.59003735245429156</v>
      </c>
      <c r="H23" s="17">
        <f t="shared" si="1"/>
        <v>17</v>
      </c>
      <c r="I23" s="14">
        <v>0.26144532714743884</v>
      </c>
      <c r="J23" s="14">
        <v>0.61981032659582014</v>
      </c>
      <c r="K23" s="14">
        <v>0.13568397670995358</v>
      </c>
      <c r="L23" s="14">
        <v>0.99385865930282469</v>
      </c>
      <c r="M23" s="14">
        <v>0.61441148278856572</v>
      </c>
      <c r="N23" s="14">
        <v>0.58875788728757283</v>
      </c>
      <c r="O23" s="14">
        <v>0.21638859719565029</v>
      </c>
    </row>
    <row r="24" spans="1:15" x14ac:dyDescent="0.25">
      <c r="A24" s="17">
        <f t="shared" si="0"/>
        <v>18</v>
      </c>
      <c r="B24" s="14">
        <v>0.2379370825705811</v>
      </c>
      <c r="H24" s="17">
        <f t="shared" si="1"/>
        <v>18</v>
      </c>
      <c r="I24" s="14">
        <v>0.37097867752236302</v>
      </c>
      <c r="J24" s="14">
        <v>0.27170951206025185</v>
      </c>
      <c r="K24" s="14">
        <v>0.68938801888923718</v>
      </c>
      <c r="L24" s="14">
        <v>0.27128727855769874</v>
      </c>
      <c r="M24" s="14">
        <v>0.77333176790835256</v>
      </c>
      <c r="N24" s="14">
        <v>0.18216533440766625</v>
      </c>
      <c r="O24" s="14">
        <v>0.77937560682326312</v>
      </c>
    </row>
    <row r="25" spans="1:15" x14ac:dyDescent="0.25">
      <c r="A25" s="17">
        <f t="shared" si="0"/>
        <v>19</v>
      </c>
      <c r="B25" s="14">
        <v>9.6947284035602044E-2</v>
      </c>
      <c r="H25" s="17">
        <f t="shared" si="1"/>
        <v>19</v>
      </c>
      <c r="I25" s="14">
        <v>0.85129855767206952</v>
      </c>
      <c r="J25" s="14">
        <v>0.32907476751625453</v>
      </c>
      <c r="K25" s="14">
        <v>0.45986035325451258</v>
      </c>
      <c r="L25" s="14">
        <v>0.36834843871838219</v>
      </c>
      <c r="M25" s="14">
        <v>0.15771353204249627</v>
      </c>
      <c r="N25" s="14">
        <v>0.31927853381344307</v>
      </c>
      <c r="O25" s="14">
        <v>0.37668146659643098</v>
      </c>
    </row>
    <row r="26" spans="1:15" x14ac:dyDescent="0.25">
      <c r="A26" s="17">
        <f t="shared" si="0"/>
        <v>20</v>
      </c>
      <c r="B26" s="14">
        <v>0.18871588941761896</v>
      </c>
      <c r="H26" s="17">
        <f t="shared" si="1"/>
        <v>20</v>
      </c>
      <c r="I26" s="14">
        <v>0.69747986387052296</v>
      </c>
      <c r="J26" s="14">
        <v>0.70784862449891017</v>
      </c>
      <c r="K26" s="14">
        <v>0.67924713783037749</v>
      </c>
      <c r="L26" s="14">
        <v>0.14339952065760353</v>
      </c>
      <c r="M26" s="14">
        <v>0.65737504394297563</v>
      </c>
      <c r="N26" s="14">
        <v>0.55945658690673572</v>
      </c>
      <c r="O26" s="14">
        <v>0.58441731753592419</v>
      </c>
    </row>
    <row r="27" spans="1:15" x14ac:dyDescent="0.25">
      <c r="A27" s="17">
        <f t="shared" si="0"/>
        <v>21</v>
      </c>
      <c r="B27" s="14">
        <v>0.80757095742908502</v>
      </c>
      <c r="H27" s="17">
        <f t="shared" si="1"/>
        <v>21</v>
      </c>
      <c r="I27" s="14">
        <v>0.10214639627220967</v>
      </c>
      <c r="J27" s="14">
        <v>1.7672018138626733E-2</v>
      </c>
      <c r="K27" s="14">
        <v>0.75439608131848623</v>
      </c>
      <c r="L27" s="14">
        <v>0.68779562551878626</v>
      </c>
      <c r="M27" s="14">
        <v>0.78027483761049066</v>
      </c>
      <c r="N27" s="14">
        <v>0.62349896425032825</v>
      </c>
      <c r="O27" s="14">
        <v>0.38882895494543401</v>
      </c>
    </row>
    <row r="28" spans="1:15" x14ac:dyDescent="0.25">
      <c r="A28" s="17">
        <f t="shared" si="0"/>
        <v>22</v>
      </c>
      <c r="B28" s="14">
        <v>0.83950544995913945</v>
      </c>
      <c r="H28" s="17">
        <f t="shared" si="1"/>
        <v>22</v>
      </c>
      <c r="I28" s="14">
        <v>0.57228500437597196</v>
      </c>
      <c r="J28" s="14">
        <v>4.3543670811510671E-2</v>
      </c>
      <c r="K28" s="14">
        <v>0.25368150087027141</v>
      </c>
      <c r="L28" s="14">
        <v>0.79541472737092078</v>
      </c>
      <c r="M28" s="14">
        <v>0.73119030050412281</v>
      </c>
      <c r="N28" s="14">
        <v>0.79990866898112034</v>
      </c>
      <c r="O28" s="14">
        <v>0.35638957748233913</v>
      </c>
    </row>
    <row r="29" spans="1:15" x14ac:dyDescent="0.25">
      <c r="A29" s="17">
        <f t="shared" si="0"/>
        <v>23</v>
      </c>
      <c r="B29" s="14">
        <v>0.31927176716050853</v>
      </c>
      <c r="H29" s="17">
        <f t="shared" si="1"/>
        <v>23</v>
      </c>
      <c r="I29" s="14">
        <v>0.79997652894431903</v>
      </c>
      <c r="J29" s="14">
        <v>0.38605701805105452</v>
      </c>
      <c r="K29" s="14">
        <v>0.83948207879849834</v>
      </c>
      <c r="L29" s="14">
        <v>0.80251697553991419</v>
      </c>
      <c r="M29" s="14">
        <v>0.71048222151453333</v>
      </c>
      <c r="N29" s="14">
        <v>0.38624762640152166</v>
      </c>
      <c r="O29" s="14">
        <v>0.62830779133815073</v>
      </c>
    </row>
    <row r="30" spans="1:15" x14ac:dyDescent="0.25">
      <c r="A30" s="17">
        <f t="shared" si="0"/>
        <v>24</v>
      </c>
      <c r="B30" s="14">
        <v>0.94644571633287478</v>
      </c>
      <c r="H30" s="17">
        <f t="shared" si="1"/>
        <v>24</v>
      </c>
      <c r="I30" s="14">
        <v>0.56193959280870398</v>
      </c>
      <c r="J30" s="14">
        <v>0.52585975627961756</v>
      </c>
      <c r="K30" s="14">
        <v>0.25114181891103082</v>
      </c>
      <c r="L30" s="14">
        <v>0.50725364960042529</v>
      </c>
      <c r="M30" s="14">
        <v>0.1683719056825278</v>
      </c>
      <c r="N30" s="14">
        <v>0.70083299988108683</v>
      </c>
      <c r="O30" s="14">
        <v>0.64874992627209627</v>
      </c>
    </row>
    <row r="31" spans="1:15" x14ac:dyDescent="0.25">
      <c r="A31" s="17">
        <f t="shared" si="0"/>
        <v>25</v>
      </c>
      <c r="B31" s="14">
        <v>0.53908512990202428</v>
      </c>
      <c r="H31" s="17">
        <f t="shared" si="1"/>
        <v>25</v>
      </c>
      <c r="I31" s="14">
        <v>0.72445895539615357</v>
      </c>
      <c r="J31" s="14">
        <v>0.71422416887500983</v>
      </c>
      <c r="K31" s="14">
        <v>0.7995989333606971</v>
      </c>
      <c r="L31" s="14">
        <v>0.65128651986415431</v>
      </c>
      <c r="M31" s="14">
        <v>0.17638033354878502</v>
      </c>
      <c r="N31" s="14">
        <v>0.93264838734083488</v>
      </c>
      <c r="O31" s="14">
        <v>0.37078801835582331</v>
      </c>
    </row>
    <row r="32" spans="1:15" x14ac:dyDescent="0.25">
      <c r="A32" s="17">
        <f t="shared" si="0"/>
        <v>26</v>
      </c>
      <c r="B32" s="14">
        <v>0.81956643028429832</v>
      </c>
      <c r="H32" s="17">
        <f t="shared" si="1"/>
        <v>26</v>
      </c>
      <c r="I32" s="14">
        <v>0.79250740911479944</v>
      </c>
      <c r="J32" s="14">
        <v>0.21687131454595099</v>
      </c>
      <c r="K32" s="14">
        <v>0.31068832034932292</v>
      </c>
      <c r="L32" s="14">
        <v>0.39223196684801809</v>
      </c>
      <c r="M32" s="14">
        <v>0.70205445846549586</v>
      </c>
      <c r="N32" s="14">
        <v>0.65351913730020472</v>
      </c>
      <c r="O32" s="14">
        <v>0.77061641073065024</v>
      </c>
    </row>
    <row r="33" spans="1:15" x14ac:dyDescent="0.25">
      <c r="A33" s="17">
        <f t="shared" si="0"/>
        <v>27</v>
      </c>
      <c r="B33" s="14">
        <v>0.89721729894147761</v>
      </c>
      <c r="H33" s="17">
        <f t="shared" si="1"/>
        <v>27</v>
      </c>
      <c r="I33" s="14">
        <v>0.86902396756038258</v>
      </c>
      <c r="J33" s="14">
        <v>0.10893740864232648</v>
      </c>
      <c r="K33" s="14">
        <v>0.65858221481486878</v>
      </c>
      <c r="L33" s="14">
        <v>0.28150588572962421</v>
      </c>
      <c r="M33" s="14">
        <v>0.53439276560497884</v>
      </c>
      <c r="N33" s="14">
        <v>0.88187083377088704</v>
      </c>
      <c r="O33" s="14">
        <v>1.5324672790270388E-2</v>
      </c>
    </row>
    <row r="34" spans="1:15" x14ac:dyDescent="0.25">
      <c r="A34" s="17">
        <f t="shared" si="0"/>
        <v>28</v>
      </c>
      <c r="B34" s="14">
        <v>0.28355889926096711</v>
      </c>
      <c r="H34" s="17">
        <f t="shared" si="1"/>
        <v>28</v>
      </c>
      <c r="I34" s="14">
        <v>0.31529044839570208</v>
      </c>
      <c r="J34" s="14">
        <v>9.4109199249805209E-2</v>
      </c>
      <c r="K34" s="14">
        <v>0.8087130490594705</v>
      </c>
      <c r="L34" s="14">
        <v>0.99676006754860247</v>
      </c>
      <c r="M34" s="14">
        <v>0.93146089835873191</v>
      </c>
      <c r="N34" s="14">
        <v>0.98975445038610033</v>
      </c>
      <c r="O34" s="14">
        <v>0.47261646942442415</v>
      </c>
    </row>
    <row r="35" spans="1:15" x14ac:dyDescent="0.25">
      <c r="A35" s="17">
        <f t="shared" si="0"/>
        <v>29</v>
      </c>
      <c r="B35" s="14">
        <v>0.19311147181704513</v>
      </c>
      <c r="H35" s="17">
        <f t="shared" si="1"/>
        <v>29</v>
      </c>
      <c r="I35" s="14">
        <v>6.793639988196265E-3</v>
      </c>
      <c r="J35" s="14">
        <v>0.851721091323833</v>
      </c>
      <c r="K35" s="14">
        <v>0.39182469084403271</v>
      </c>
      <c r="L35" s="14">
        <v>0.37200205219705584</v>
      </c>
      <c r="M35" s="14">
        <v>0.95104996640618589</v>
      </c>
      <c r="N35" s="14">
        <v>0.15264204321300834</v>
      </c>
      <c r="O35" s="14">
        <v>0.58218814800331598</v>
      </c>
    </row>
    <row r="36" spans="1:15" x14ac:dyDescent="0.25">
      <c r="A36" s="17">
        <f t="shared" si="0"/>
        <v>30</v>
      </c>
      <c r="B36" s="14">
        <v>0.95025285456803765</v>
      </c>
      <c r="H36" s="17">
        <f t="shared" si="1"/>
        <v>30</v>
      </c>
      <c r="I36" s="14">
        <v>0.86181322743281552</v>
      </c>
      <c r="J36" s="14">
        <v>0.40772631791766656</v>
      </c>
      <c r="K36" s="14">
        <v>7.2333716665503367E-2</v>
      </c>
      <c r="L36" s="14">
        <v>0.56937680319754536</v>
      </c>
      <c r="M36" s="14">
        <v>0.54558449612690463</v>
      </c>
      <c r="N36" s="14">
        <v>0.27871275072384794</v>
      </c>
      <c r="O36" s="14">
        <v>0.3023476911844073</v>
      </c>
    </row>
    <row r="37" spans="1:15" x14ac:dyDescent="0.25">
      <c r="A37" s="17">
        <f t="shared" si="0"/>
        <v>31</v>
      </c>
      <c r="B37" s="14">
        <v>0.92982658465238099</v>
      </c>
      <c r="H37" s="17">
        <f t="shared" si="1"/>
        <v>31</v>
      </c>
      <c r="I37" s="14">
        <v>0.65266925818204302</v>
      </c>
      <c r="J37" s="14">
        <v>0.7672087588455857</v>
      </c>
      <c r="K37" s="14">
        <v>0.73074575736991065</v>
      </c>
      <c r="L37" s="14">
        <v>0.30185045699143098</v>
      </c>
      <c r="M37" s="14">
        <v>0.99827803980317054</v>
      </c>
      <c r="N37" s="14">
        <v>0.92343740084853776</v>
      </c>
      <c r="O37" s="14">
        <v>0.1494151578221744</v>
      </c>
    </row>
    <row r="38" spans="1:15" x14ac:dyDescent="0.25">
      <c r="A38" s="17">
        <f t="shared" si="0"/>
        <v>32</v>
      </c>
      <c r="B38" s="14">
        <v>0.89934421041640711</v>
      </c>
      <c r="H38" s="17">
        <f t="shared" si="1"/>
        <v>32</v>
      </c>
      <c r="I38" s="14">
        <v>0.56809385819332825</v>
      </c>
      <c r="J38" s="14">
        <v>0.61386328939336221</v>
      </c>
      <c r="K38" s="14">
        <v>0.31949860327675228</v>
      </c>
      <c r="L38" s="14">
        <v>0.47281471737214298</v>
      </c>
      <c r="M38" s="14">
        <v>0.3880752304331575</v>
      </c>
      <c r="N38" s="14">
        <v>7.6087278641054912E-2</v>
      </c>
      <c r="O38" s="14">
        <v>0.26240517745686709</v>
      </c>
    </row>
    <row r="39" spans="1:15" x14ac:dyDescent="0.25">
      <c r="A39" s="17">
        <f t="shared" si="0"/>
        <v>33</v>
      </c>
      <c r="B39" s="14">
        <v>0.88108584099968079</v>
      </c>
      <c r="H39" s="17">
        <f t="shared" si="1"/>
        <v>33</v>
      </c>
      <c r="I39" s="14">
        <v>0.45600582109419618</v>
      </c>
      <c r="J39" s="14">
        <v>0.64067411614015413</v>
      </c>
      <c r="K39" s="14">
        <v>0.92558319702644531</v>
      </c>
      <c r="L39" s="14">
        <v>0.97515332487128936</v>
      </c>
      <c r="M39" s="14">
        <v>0.24203780772198469</v>
      </c>
      <c r="N39" s="14">
        <v>2.5016125892990959E-2</v>
      </c>
      <c r="O39" s="14">
        <v>0.92077097264657615</v>
      </c>
    </row>
    <row r="40" spans="1:15" x14ac:dyDescent="0.25">
      <c r="A40" s="17">
        <f t="shared" si="0"/>
        <v>34</v>
      </c>
      <c r="B40" s="14">
        <v>0.36537454120140089</v>
      </c>
      <c r="H40" s="17">
        <f t="shared" si="1"/>
        <v>34</v>
      </c>
      <c r="I40" s="14">
        <v>0.75567050284254733</v>
      </c>
      <c r="J40" s="14">
        <v>0.19231351252069484</v>
      </c>
      <c r="K40" s="14">
        <v>0.21892671341733783</v>
      </c>
      <c r="L40" s="14">
        <v>0.57566989656432355</v>
      </c>
      <c r="M40" s="14">
        <v>0.15034569089892547</v>
      </c>
      <c r="N40" s="14">
        <v>0.42998186048865805</v>
      </c>
      <c r="O40" s="14">
        <v>0.43593583299164429</v>
      </c>
    </row>
    <row r="41" spans="1:15" x14ac:dyDescent="0.25">
      <c r="A41" s="17">
        <f t="shared" si="0"/>
        <v>35</v>
      </c>
      <c r="B41" s="14">
        <v>0.56051777078844633</v>
      </c>
      <c r="H41" s="17">
        <f t="shared" si="1"/>
        <v>35</v>
      </c>
      <c r="I41" s="14">
        <v>0.58730535825527763</v>
      </c>
      <c r="J41" s="14">
        <v>0.38804424381860347</v>
      </c>
      <c r="K41" s="14">
        <v>0.72457511267284236</v>
      </c>
      <c r="L41" s="14">
        <v>0.17929546293188026</v>
      </c>
      <c r="M41" s="14">
        <v>0.89443999613012082</v>
      </c>
      <c r="N41" s="14">
        <v>0.98556458925419266</v>
      </c>
      <c r="O41" s="14">
        <v>0.29535442219079622</v>
      </c>
    </row>
    <row r="42" spans="1:15" x14ac:dyDescent="0.25">
      <c r="A42" s="17">
        <f t="shared" si="0"/>
        <v>36</v>
      </c>
      <c r="B42" s="14">
        <v>0.3676547907882004</v>
      </c>
      <c r="H42" s="17">
        <f t="shared" si="1"/>
        <v>36</v>
      </c>
      <c r="I42" s="14">
        <v>0.11845686451762893</v>
      </c>
      <c r="J42" s="14">
        <v>0.97915473977952971</v>
      </c>
      <c r="K42" s="14">
        <v>0.27714236281570082</v>
      </c>
      <c r="L42" s="14">
        <v>0.43625886773488398</v>
      </c>
      <c r="M42" s="14">
        <v>0.42778726138674694</v>
      </c>
      <c r="N42" s="14">
        <v>0.27698253904902359</v>
      </c>
      <c r="O42" s="14">
        <v>0.67461980546630118</v>
      </c>
    </row>
    <row r="43" spans="1:15" x14ac:dyDescent="0.25">
      <c r="A43" s="17">
        <f t="shared" si="0"/>
        <v>37</v>
      </c>
      <c r="B43" s="14">
        <v>0.21426988129041391</v>
      </c>
      <c r="H43" s="17">
        <f t="shared" si="1"/>
        <v>37</v>
      </c>
      <c r="I43" s="14">
        <v>0.46732884257230989</v>
      </c>
      <c r="J43" s="14">
        <v>0.54864062214275255</v>
      </c>
      <c r="K43" s="14">
        <v>0.30044509577442402</v>
      </c>
      <c r="L43" s="14">
        <v>0.1719299491339642</v>
      </c>
      <c r="M43" s="14">
        <v>0.71981182684455203</v>
      </c>
      <c r="N43" s="14">
        <v>0.11515511886003382</v>
      </c>
      <c r="O43" s="14">
        <v>2.1254984649094033E-2</v>
      </c>
    </row>
    <row r="44" spans="1:15" x14ac:dyDescent="0.25">
      <c r="A44" s="17">
        <f t="shared" si="0"/>
        <v>38</v>
      </c>
      <c r="B44" s="14">
        <v>0.67821073000944576</v>
      </c>
      <c r="H44" s="17">
        <f t="shared" si="1"/>
        <v>38</v>
      </c>
      <c r="I44" s="14">
        <v>0.21814590440910919</v>
      </c>
      <c r="J44" s="14">
        <v>9.5488173444282287E-2</v>
      </c>
      <c r="K44" s="14">
        <v>0.58451612955411458</v>
      </c>
      <c r="L44" s="14">
        <v>6.6485860484329473E-2</v>
      </c>
      <c r="M44" s="14">
        <v>0.48118167445220072</v>
      </c>
      <c r="N44" s="14">
        <v>0.94615436316999857</v>
      </c>
      <c r="O44" s="14">
        <v>0.96204445948451944</v>
      </c>
    </row>
    <row r="45" spans="1:15" x14ac:dyDescent="0.25">
      <c r="A45" s="17">
        <f t="shared" si="0"/>
        <v>39</v>
      </c>
      <c r="B45" s="14">
        <v>4.1755200373391865E-2</v>
      </c>
      <c r="H45" s="17">
        <f t="shared" si="1"/>
        <v>39</v>
      </c>
      <c r="I45" s="14">
        <v>0.2935078771057601</v>
      </c>
      <c r="J45" s="14">
        <v>0.4872520460353208</v>
      </c>
      <c r="K45" s="14">
        <v>0.77066184935999815</v>
      </c>
      <c r="L45" s="14">
        <v>6.1491160598858619E-2</v>
      </c>
      <c r="M45" s="14">
        <v>0.93433237011057213</v>
      </c>
      <c r="N45" s="14">
        <v>9.5742338230400792E-2</v>
      </c>
      <c r="O45" s="14">
        <v>0.42927720457329832</v>
      </c>
    </row>
    <row r="46" spans="1:15" x14ac:dyDescent="0.25">
      <c r="A46" s="17">
        <f t="shared" si="0"/>
        <v>40</v>
      </c>
      <c r="B46" s="14">
        <v>0.29623974427675304</v>
      </c>
      <c r="H46" s="17">
        <f t="shared" si="1"/>
        <v>40</v>
      </c>
      <c r="I46" s="14">
        <v>0.8601706461459443</v>
      </c>
      <c r="J46" s="14">
        <v>0.15158833022675933</v>
      </c>
      <c r="K46" s="14">
        <v>0.47220893962089427</v>
      </c>
      <c r="L46" s="14">
        <v>0.12236740121986844</v>
      </c>
      <c r="M46" s="14">
        <v>0.176153071075413</v>
      </c>
      <c r="N46" s="14">
        <v>0.67964614190087858</v>
      </c>
      <c r="O46" s="14">
        <v>0.48287568865160713</v>
      </c>
    </row>
    <row r="47" spans="1:15" x14ac:dyDescent="0.25">
      <c r="A47" s="17">
        <f t="shared" si="0"/>
        <v>41</v>
      </c>
      <c r="B47" s="14">
        <v>0.21276619998643931</v>
      </c>
      <c r="H47" s="17">
        <f t="shared" si="1"/>
        <v>41</v>
      </c>
      <c r="I47" s="14">
        <v>0.68858724255277082</v>
      </c>
      <c r="J47" s="14">
        <v>0.31152213050004651</v>
      </c>
      <c r="K47" s="14">
        <v>0.76012835704189774</v>
      </c>
      <c r="L47" s="14">
        <v>0.16256901066965612</v>
      </c>
      <c r="M47" s="14">
        <v>0.15275229596441409</v>
      </c>
      <c r="N47" s="14">
        <v>0.37973027572545537</v>
      </c>
      <c r="O47" s="14">
        <v>0.98614442034703953</v>
      </c>
    </row>
    <row r="48" spans="1:15" x14ac:dyDescent="0.25">
      <c r="A48" s="17">
        <f t="shared" si="0"/>
        <v>42</v>
      </c>
      <c r="B48" s="14">
        <v>0.46191535236242243</v>
      </c>
      <c r="H48" s="17">
        <f t="shared" si="1"/>
        <v>42</v>
      </c>
      <c r="I48" s="14">
        <v>0.64953547540661116</v>
      </c>
      <c r="J48" s="14">
        <v>4.5854900051010117E-2</v>
      </c>
      <c r="K48" s="14">
        <v>0.36937696353804506</v>
      </c>
      <c r="L48" s="14">
        <v>0.79694177541540645</v>
      </c>
      <c r="M48" s="14">
        <v>0.7000451074199836</v>
      </c>
      <c r="N48" s="14">
        <v>0.38177286298868263</v>
      </c>
      <c r="O48" s="14">
        <v>0.30798765307764064</v>
      </c>
    </row>
    <row r="49" spans="1:15" x14ac:dyDescent="0.25">
      <c r="A49" s="17">
        <f t="shared" si="0"/>
        <v>43</v>
      </c>
      <c r="B49" s="14">
        <v>0.12220602649668311</v>
      </c>
      <c r="H49" s="17">
        <f t="shared" si="1"/>
        <v>43</v>
      </c>
      <c r="I49" s="14">
        <v>0.65815397428178979</v>
      </c>
      <c r="J49" s="14">
        <v>0.68489507965296703</v>
      </c>
      <c r="K49" s="14">
        <v>4.2988307479319032E-2</v>
      </c>
      <c r="L49" s="14">
        <v>2.4466317938122706E-2</v>
      </c>
      <c r="M49" s="14">
        <v>0.97168650174883731</v>
      </c>
      <c r="N49" s="14">
        <v>0.36889421570942627</v>
      </c>
      <c r="O49" s="14">
        <v>0.35665875352629783</v>
      </c>
    </row>
    <row r="50" spans="1:15" x14ac:dyDescent="0.25">
      <c r="A50" s="17">
        <f t="shared" si="0"/>
        <v>44</v>
      </c>
      <c r="B50" s="14">
        <v>0.10008003338255367</v>
      </c>
      <c r="H50" s="17">
        <f t="shared" si="1"/>
        <v>44</v>
      </c>
      <c r="I50" s="14">
        <v>8.2336448483110725E-2</v>
      </c>
      <c r="J50" s="14">
        <v>0.56584583292711121</v>
      </c>
      <c r="K50" s="14">
        <v>0.52266036594021481</v>
      </c>
      <c r="L50" s="14">
        <v>0.9795040856684718</v>
      </c>
      <c r="M50" s="14">
        <v>0.28188727067451791</v>
      </c>
      <c r="N50" s="14">
        <v>0.29625019713969902</v>
      </c>
      <c r="O50" s="14">
        <v>0.90756819998735661</v>
      </c>
    </row>
    <row r="51" spans="1:15" x14ac:dyDescent="0.25">
      <c r="A51" s="17">
        <f t="shared" si="0"/>
        <v>45</v>
      </c>
      <c r="B51" s="14">
        <v>0.86525157136995701</v>
      </c>
      <c r="H51" s="17">
        <f t="shared" si="1"/>
        <v>45</v>
      </c>
      <c r="I51" s="14">
        <v>0.62853973366251448</v>
      </c>
      <c r="J51" s="14">
        <v>0.25390829313692642</v>
      </c>
      <c r="K51" s="14">
        <v>0.41882865590428298</v>
      </c>
      <c r="L51" s="14">
        <v>0.98766004147988595</v>
      </c>
      <c r="M51" s="14">
        <v>6.0267751862385088E-3</v>
      </c>
      <c r="N51" s="14">
        <v>0.42329545277046465</v>
      </c>
      <c r="O51" s="14">
        <v>0.52408024827370425</v>
      </c>
    </row>
    <row r="52" spans="1:15" x14ac:dyDescent="0.25">
      <c r="A52" s="17">
        <f t="shared" si="0"/>
        <v>46</v>
      </c>
      <c r="B52" s="14">
        <v>0.5410867526716755</v>
      </c>
      <c r="H52" s="17">
        <f t="shared" si="1"/>
        <v>46</v>
      </c>
      <c r="I52" s="14">
        <v>0.72021539310674243</v>
      </c>
      <c r="J52" s="14">
        <v>0.4283225700611355</v>
      </c>
      <c r="K52" s="14">
        <v>0.21018295349235705</v>
      </c>
      <c r="L52" s="14">
        <v>0.7587520445807211</v>
      </c>
      <c r="M52" s="14">
        <v>0.15461128585927331</v>
      </c>
      <c r="N52" s="14">
        <v>0.98578562218592192</v>
      </c>
      <c r="O52" s="14">
        <v>0.31051513238634654</v>
      </c>
    </row>
    <row r="53" spans="1:15" x14ac:dyDescent="0.25">
      <c r="A53" s="17">
        <f t="shared" si="0"/>
        <v>47</v>
      </c>
      <c r="B53" s="14">
        <v>0.88101193540534983</v>
      </c>
      <c r="H53" s="17">
        <f t="shared" si="1"/>
        <v>47</v>
      </c>
      <c r="I53" s="14">
        <v>0.87542238682712492</v>
      </c>
      <c r="J53" s="14">
        <v>0.89760075467259504</v>
      </c>
      <c r="K53" s="14">
        <v>9.0487238008860826E-2</v>
      </c>
      <c r="L53" s="14">
        <v>0.8785141140624475</v>
      </c>
      <c r="M53" s="14">
        <v>0.63521272531338924</v>
      </c>
      <c r="N53" s="14">
        <v>7.1205217193744841E-2</v>
      </c>
      <c r="O53" s="14">
        <v>0.71554595778645846</v>
      </c>
    </row>
    <row r="54" spans="1:15" x14ac:dyDescent="0.25">
      <c r="A54" s="17">
        <f t="shared" si="0"/>
        <v>48</v>
      </c>
      <c r="B54" s="14">
        <v>0.71494705509681644</v>
      </c>
      <c r="H54" s="17">
        <f t="shared" si="1"/>
        <v>48</v>
      </c>
      <c r="I54" s="14">
        <v>0.47558109853740282</v>
      </c>
      <c r="J54" s="14">
        <v>0.35199915649153346</v>
      </c>
      <c r="K54" s="14">
        <v>0.88933869922719588</v>
      </c>
      <c r="L54" s="14">
        <v>0.53784713726998257</v>
      </c>
      <c r="M54" s="14">
        <v>1.1379619977518463E-2</v>
      </c>
      <c r="N54" s="14">
        <v>0.85664258194885989</v>
      </c>
      <c r="O54" s="14">
        <v>0.88856037139519706</v>
      </c>
    </row>
    <row r="55" spans="1:15" x14ac:dyDescent="0.25">
      <c r="A55" s="17">
        <f t="shared" si="0"/>
        <v>49</v>
      </c>
      <c r="B55" s="14">
        <v>0.21494365053004016</v>
      </c>
      <c r="H55" s="17">
        <f t="shared" si="1"/>
        <v>49</v>
      </c>
      <c r="I55" s="14">
        <v>1.655115422589315E-2</v>
      </c>
      <c r="J55" s="14">
        <v>0.47098750096664188</v>
      </c>
      <c r="K55" s="14">
        <v>0.2365107732984828</v>
      </c>
      <c r="L55" s="14">
        <v>0.76966686456009936</v>
      </c>
      <c r="M55" s="14">
        <v>0.56502007253158915</v>
      </c>
      <c r="N55" s="14">
        <v>0.24692662256132958</v>
      </c>
      <c r="O55" s="14">
        <v>0.81203751849936001</v>
      </c>
    </row>
    <row r="56" spans="1:15" x14ac:dyDescent="0.25">
      <c r="A56" s="17">
        <f t="shared" si="0"/>
        <v>50</v>
      </c>
      <c r="B56" s="14">
        <v>0.32334538233748911</v>
      </c>
      <c r="H56" s="17">
        <f t="shared" si="1"/>
        <v>50</v>
      </c>
      <c r="I56" s="14">
        <v>6.7311524528609556E-2</v>
      </c>
      <c r="J56" s="14">
        <v>0.37553175241838721</v>
      </c>
      <c r="K56" s="14">
        <v>0.45622618641280288</v>
      </c>
      <c r="L56" s="14">
        <v>0.91664801041284705</v>
      </c>
      <c r="M56" s="14">
        <v>0.58574419768187247</v>
      </c>
      <c r="N56" s="14">
        <v>0.10825175343176552</v>
      </c>
      <c r="O56" s="14">
        <v>0.13597198155300982</v>
      </c>
    </row>
    <row r="57" spans="1:15" x14ac:dyDescent="0.25">
      <c r="A57" s="17">
        <f t="shared" si="0"/>
        <v>51</v>
      </c>
      <c r="B57" s="14">
        <v>0.55535486103029341</v>
      </c>
      <c r="H57" s="17">
        <f t="shared" si="1"/>
        <v>51</v>
      </c>
      <c r="I57" s="14">
        <v>0.68600443000386957</v>
      </c>
      <c r="J57" s="14">
        <v>0.51130454663200842</v>
      </c>
      <c r="K57" s="14">
        <v>0.47132030348811593</v>
      </c>
      <c r="L57" s="14">
        <v>0.60724028124319551</v>
      </c>
      <c r="M57" s="14">
        <v>0.62788062145431234</v>
      </c>
      <c r="N57" s="14">
        <v>0.88863667136414248</v>
      </c>
      <c r="O57" s="14">
        <v>0.53644937657058578</v>
      </c>
    </row>
    <row r="58" spans="1:15" x14ac:dyDescent="0.25">
      <c r="A58" s="17">
        <f t="shared" si="0"/>
        <v>52</v>
      </c>
      <c r="B58" s="14">
        <v>0.95922293388159785</v>
      </c>
      <c r="H58" s="17">
        <f t="shared" si="1"/>
        <v>52</v>
      </c>
      <c r="I58" s="14">
        <v>8.5853850616010363E-2</v>
      </c>
      <c r="J58" s="14">
        <v>0.65576438351131727</v>
      </c>
      <c r="K58" s="14">
        <v>0.84374463191285998</v>
      </c>
      <c r="L58" s="14">
        <v>7.936796520745415E-2</v>
      </c>
      <c r="M58" s="14">
        <v>0.73843456500869742</v>
      </c>
      <c r="N58" s="14">
        <v>0.33908400767573299</v>
      </c>
      <c r="O58" s="14">
        <v>0.80160874347427413</v>
      </c>
    </row>
    <row r="59" spans="1:15" x14ac:dyDescent="0.25">
      <c r="A59" s="17">
        <f t="shared" si="0"/>
        <v>53</v>
      </c>
      <c r="B59" s="14">
        <v>0.33691343660683992</v>
      </c>
      <c r="H59" s="17">
        <f t="shared" si="1"/>
        <v>53</v>
      </c>
      <c r="I59" s="14">
        <v>0.79469606677930527</v>
      </c>
      <c r="J59" s="14">
        <v>0.37086275335237706</v>
      </c>
      <c r="K59" s="14">
        <v>0.8804598816756275</v>
      </c>
      <c r="L59" s="14">
        <v>0.61196186291281796</v>
      </c>
      <c r="M59" s="14">
        <v>0.57214148082933125</v>
      </c>
      <c r="N59" s="14">
        <v>0.99592807210751211</v>
      </c>
      <c r="O59" s="14">
        <v>0.44929719041940952</v>
      </c>
    </row>
    <row r="60" spans="1:15" x14ac:dyDescent="0.25">
      <c r="A60" s="17">
        <f t="shared" si="0"/>
        <v>54</v>
      </c>
      <c r="B60" s="14">
        <v>0.99463629846493606</v>
      </c>
      <c r="H60" s="17">
        <f t="shared" si="1"/>
        <v>54</v>
      </c>
      <c r="I60" s="14">
        <v>0.86746086511672005</v>
      </c>
      <c r="J60" s="14">
        <v>0.32459261046461951</v>
      </c>
      <c r="K60" s="14">
        <v>0.63428956226152255</v>
      </c>
      <c r="L60" s="14">
        <v>0.31029553544848065</v>
      </c>
      <c r="M60" s="14">
        <v>0.13850473898432236</v>
      </c>
      <c r="N60" s="14">
        <v>0.97055101053407167</v>
      </c>
      <c r="O60" s="14">
        <v>0.53902503319944239</v>
      </c>
    </row>
    <row r="61" spans="1:15" x14ac:dyDescent="0.25">
      <c r="A61" s="17">
        <f t="shared" si="0"/>
        <v>55</v>
      </c>
      <c r="B61" s="14">
        <v>0.89404421983194216</v>
      </c>
      <c r="H61" s="17">
        <f t="shared" si="1"/>
        <v>55</v>
      </c>
      <c r="I61" s="14">
        <v>0.86697595974633146</v>
      </c>
      <c r="J61" s="14">
        <v>0.49096581292627905</v>
      </c>
      <c r="K61" s="14">
        <v>0.99066001340070464</v>
      </c>
      <c r="L61" s="14">
        <v>0.57992446683324994</v>
      </c>
      <c r="M61" s="14">
        <v>0.29844456852859114</v>
      </c>
      <c r="N61" s="14">
        <v>0.42266767975981023</v>
      </c>
      <c r="O61" s="14">
        <v>0.63152782705984156</v>
      </c>
    </row>
    <row r="62" spans="1:15" x14ac:dyDescent="0.25">
      <c r="A62" s="17">
        <f t="shared" si="0"/>
        <v>56</v>
      </c>
      <c r="B62" s="14">
        <v>0.31869066843828264</v>
      </c>
      <c r="H62" s="17">
        <f t="shared" si="1"/>
        <v>56</v>
      </c>
      <c r="I62" s="14">
        <v>0.15467684357683253</v>
      </c>
      <c r="J62" s="14">
        <v>0.71565562836556995</v>
      </c>
      <c r="K62" s="14">
        <v>0.30943048755019475</v>
      </c>
      <c r="L62" s="14">
        <v>0.95957276940114455</v>
      </c>
      <c r="M62" s="14">
        <v>0.3765054423860198</v>
      </c>
      <c r="N62" s="14">
        <v>9.3128799928134387E-2</v>
      </c>
      <c r="O62" s="14">
        <v>0.17041810822827286</v>
      </c>
    </row>
    <row r="63" spans="1:15" x14ac:dyDescent="0.25">
      <c r="A63" s="17">
        <f t="shared" si="0"/>
        <v>57</v>
      </c>
      <c r="B63" s="14">
        <v>0.28099417825001582</v>
      </c>
      <c r="H63" s="17">
        <f t="shared" si="1"/>
        <v>57</v>
      </c>
      <c r="I63" s="14">
        <v>9.9125551498650211E-2</v>
      </c>
      <c r="J63" s="14">
        <v>0.67182305511947549</v>
      </c>
      <c r="K63" s="14">
        <v>0.12685858530328153</v>
      </c>
      <c r="L63" s="14">
        <v>0.48109202246130955</v>
      </c>
      <c r="M63" s="14">
        <v>0.4081759419723705</v>
      </c>
      <c r="N63" s="14">
        <v>0.66540585215535175</v>
      </c>
      <c r="O63" s="14">
        <v>0.15241402913319946</v>
      </c>
    </row>
    <row r="64" spans="1:15" x14ac:dyDescent="0.25">
      <c r="A64" s="17">
        <f t="shared" si="0"/>
        <v>58</v>
      </c>
      <c r="B64" s="14">
        <v>0.40605944526274695</v>
      </c>
      <c r="H64" s="17">
        <f t="shared" si="1"/>
        <v>58</v>
      </c>
      <c r="I64" s="14">
        <v>0.16004443724154782</v>
      </c>
      <c r="J64" s="14">
        <v>0.43538553576070183</v>
      </c>
      <c r="K64" s="14">
        <v>0.10646996861681923</v>
      </c>
      <c r="L64" s="14">
        <v>0.64403237012138936</v>
      </c>
      <c r="M64" s="14">
        <v>0.76299002701947261</v>
      </c>
      <c r="N64" s="14">
        <v>0.49077364073414398</v>
      </c>
      <c r="O64" s="14">
        <v>0.89980388874390926</v>
      </c>
    </row>
    <row r="65" spans="1:15" x14ac:dyDescent="0.25">
      <c r="A65" s="17">
        <f t="shared" si="0"/>
        <v>59</v>
      </c>
      <c r="B65" s="14">
        <v>0.90301959187890291</v>
      </c>
      <c r="H65" s="17">
        <f t="shared" si="1"/>
        <v>59</v>
      </c>
      <c r="I65" s="14">
        <v>0.57442414665893904</v>
      </c>
      <c r="J65" s="14">
        <v>0.12414553147855212</v>
      </c>
      <c r="K65" s="14">
        <v>0.65735523070821456</v>
      </c>
      <c r="L65" s="14">
        <v>0.3975694957178092</v>
      </c>
      <c r="M65" s="14">
        <v>0.75470957453523901</v>
      </c>
      <c r="N65" s="14">
        <v>0.22254870562734241</v>
      </c>
      <c r="O65" s="14">
        <v>0.92779503139971986</v>
      </c>
    </row>
    <row r="66" spans="1:15" x14ac:dyDescent="0.25">
      <c r="A66" s="17">
        <f t="shared" si="0"/>
        <v>60</v>
      </c>
      <c r="B66" s="14">
        <v>0.85331950086316455</v>
      </c>
      <c r="H66" s="17">
        <f t="shared" si="1"/>
        <v>60</v>
      </c>
      <c r="I66" s="14">
        <v>0.6526315080136168</v>
      </c>
      <c r="J66" s="14">
        <v>0.18466575378379091</v>
      </c>
      <c r="K66" s="14">
        <v>0.18235732073453603</v>
      </c>
      <c r="L66" s="14">
        <v>1.6494606354051311E-2</v>
      </c>
      <c r="M66" s="14">
        <v>0.14735526160567625</v>
      </c>
      <c r="N66" s="14">
        <v>0.33729991687635619</v>
      </c>
      <c r="O66" s="14">
        <v>0.90159408612044989</v>
      </c>
    </row>
    <row r="67" spans="1:15" x14ac:dyDescent="0.25">
      <c r="A67" s="17">
        <f t="shared" si="0"/>
        <v>61</v>
      </c>
      <c r="B67" s="14">
        <v>4.2240821539117679E-2</v>
      </c>
      <c r="H67" s="17">
        <f t="shared" si="1"/>
        <v>61</v>
      </c>
      <c r="I67" s="14">
        <v>0.130904898830838</v>
      </c>
      <c r="J67" s="14">
        <v>0.47167607730505079</v>
      </c>
      <c r="K67" s="14">
        <v>0.11500029510112564</v>
      </c>
      <c r="L67" s="14">
        <v>0.1108561380965547</v>
      </c>
      <c r="M67" s="14">
        <v>0.55688410764763963</v>
      </c>
      <c r="N67" s="14">
        <v>0.40222792867581603</v>
      </c>
      <c r="O67" s="14">
        <v>0.79065658605732225</v>
      </c>
    </row>
    <row r="68" spans="1:15" x14ac:dyDescent="0.25">
      <c r="A68" s="17">
        <f t="shared" si="0"/>
        <v>62</v>
      </c>
      <c r="B68" s="14">
        <v>0.67730236692542445</v>
      </c>
      <c r="H68" s="17">
        <f t="shared" si="1"/>
        <v>62</v>
      </c>
      <c r="I68" s="14">
        <v>0.66935100052099028</v>
      </c>
      <c r="J68" s="14">
        <v>0.86216187044753567</v>
      </c>
      <c r="K68" s="14">
        <v>0.86310604181527384</v>
      </c>
      <c r="L68" s="14">
        <v>0.86095233405958982</v>
      </c>
      <c r="M68" s="14">
        <v>0.65211349827612874</v>
      </c>
      <c r="N68" s="14">
        <v>0.5412351953668606</v>
      </c>
      <c r="O68" s="14">
        <v>0.3902738392483357</v>
      </c>
    </row>
    <row r="69" spans="1:15" x14ac:dyDescent="0.25">
      <c r="A69" s="17">
        <f t="shared" si="0"/>
        <v>63</v>
      </c>
      <c r="B69" s="14">
        <v>0.13403823300638773</v>
      </c>
      <c r="H69" s="17">
        <f t="shared" si="1"/>
        <v>63</v>
      </c>
      <c r="I69" s="14">
        <v>0.69593011869286636</v>
      </c>
      <c r="J69" s="14">
        <v>0.50731778671890715</v>
      </c>
      <c r="K69" s="14">
        <v>0.90038026672169758</v>
      </c>
      <c r="L69" s="14">
        <v>0.34543818169793417</v>
      </c>
      <c r="M69" s="14">
        <v>0.30324587390653901</v>
      </c>
      <c r="N69" s="14">
        <v>0.98332258816047913</v>
      </c>
      <c r="O69" s="14">
        <v>0.5390797246542125</v>
      </c>
    </row>
    <row r="70" spans="1:15" x14ac:dyDescent="0.25">
      <c r="A70" s="17">
        <f t="shared" si="0"/>
        <v>64</v>
      </c>
      <c r="B70" s="14">
        <v>0.29538029900559493</v>
      </c>
      <c r="H70" s="17">
        <f t="shared" si="1"/>
        <v>64</v>
      </c>
      <c r="I70" s="14">
        <v>0.75529342895748319</v>
      </c>
      <c r="J70" s="14">
        <v>0.43463571341517471</v>
      </c>
      <c r="K70" s="14">
        <v>0.50381167130652882</v>
      </c>
      <c r="L70" s="14">
        <v>0.52202668848184397</v>
      </c>
      <c r="M70" s="14">
        <v>0.36354948039538437</v>
      </c>
      <c r="N70" s="14">
        <v>0.7621520631795059</v>
      </c>
      <c r="O70" s="14">
        <v>0.61043204577623322</v>
      </c>
    </row>
    <row r="71" spans="1:15" x14ac:dyDescent="0.25">
      <c r="A71" s="17">
        <f t="shared" si="0"/>
        <v>65</v>
      </c>
      <c r="B71" s="14">
        <v>0.31373699233844188</v>
      </c>
      <c r="H71" s="17">
        <f t="shared" si="1"/>
        <v>65</v>
      </c>
      <c r="I71" s="14">
        <v>5.2650392518035605E-2</v>
      </c>
      <c r="J71" s="14">
        <v>0.32857953150877095</v>
      </c>
      <c r="K71" s="14">
        <v>0.39856725938611082</v>
      </c>
      <c r="L71" s="14">
        <v>0.30376982028261623</v>
      </c>
      <c r="M71" s="14">
        <v>0.26665181290814433</v>
      </c>
      <c r="N71" s="14">
        <v>0.58671880030583945</v>
      </c>
      <c r="O71" s="14">
        <v>0.55453364594423737</v>
      </c>
    </row>
    <row r="72" spans="1:15" x14ac:dyDescent="0.25">
      <c r="A72" s="17">
        <f t="shared" si="0"/>
        <v>66</v>
      </c>
      <c r="B72" s="14">
        <v>0.4671682718556891</v>
      </c>
      <c r="H72" s="17">
        <f t="shared" si="1"/>
        <v>66</v>
      </c>
      <c r="I72" s="14">
        <v>0.46882853489905418</v>
      </c>
      <c r="J72" s="14">
        <v>0.27850465130968693</v>
      </c>
      <c r="K72" s="14">
        <v>0.814382785070357</v>
      </c>
      <c r="L72" s="14">
        <v>0.52732956660607855</v>
      </c>
      <c r="M72" s="14">
        <v>0.25738361364583029</v>
      </c>
      <c r="N72" s="14">
        <v>0.77251533436983122</v>
      </c>
      <c r="O72" s="14">
        <v>0.20417997077047845</v>
      </c>
    </row>
    <row r="73" spans="1:15" x14ac:dyDescent="0.25">
      <c r="A73" s="17">
        <f t="shared" ref="A73:A136" si="2">A72+1</f>
        <v>67</v>
      </c>
      <c r="B73" s="14">
        <v>0.56842842761822499</v>
      </c>
      <c r="H73" s="17">
        <f t="shared" ref="H73:H136" si="3">H72+1</f>
        <v>67</v>
      </c>
      <c r="I73" s="14">
        <v>0.41978956905871279</v>
      </c>
      <c r="J73" s="14">
        <v>0.44128398357309007</v>
      </c>
      <c r="K73" s="14">
        <v>0.64403917656633269</v>
      </c>
      <c r="L73" s="14">
        <v>0.43318504136654534</v>
      </c>
      <c r="M73" s="14">
        <v>0.89829346757096062</v>
      </c>
      <c r="N73" s="14">
        <v>0.43823719079455359</v>
      </c>
      <c r="O73" s="14">
        <v>0.844988722142753</v>
      </c>
    </row>
    <row r="74" spans="1:15" x14ac:dyDescent="0.25">
      <c r="A74" s="17">
        <f t="shared" si="2"/>
        <v>68</v>
      </c>
      <c r="B74" s="14">
        <v>0.867882316832018</v>
      </c>
      <c r="H74" s="17">
        <f t="shared" si="3"/>
        <v>68</v>
      </c>
      <c r="I74" s="14">
        <v>0.85445884702090147</v>
      </c>
      <c r="J74" s="14">
        <v>0.62488977887261077</v>
      </c>
      <c r="K74" s="14">
        <v>0.13015703355933539</v>
      </c>
      <c r="L74" s="14">
        <v>0.37718264354491793</v>
      </c>
      <c r="M74" s="14">
        <v>0.14126956483044106</v>
      </c>
      <c r="N74" s="14">
        <v>0.41143779392503999</v>
      </c>
      <c r="O74" s="14">
        <v>0.85147523433059902</v>
      </c>
    </row>
    <row r="75" spans="1:15" x14ac:dyDescent="0.25">
      <c r="A75" s="17">
        <f t="shared" si="2"/>
        <v>69</v>
      </c>
      <c r="B75" s="14">
        <v>0.93824308865528272</v>
      </c>
      <c r="H75" s="17">
        <f t="shared" si="3"/>
        <v>69</v>
      </c>
      <c r="I75" s="14">
        <v>6.9247701359290592E-2</v>
      </c>
      <c r="J75" s="14">
        <v>0.21814988158383353</v>
      </c>
      <c r="K75" s="14">
        <v>0.89361218362570605</v>
      </c>
      <c r="L75" s="14">
        <v>0.64598177636049603</v>
      </c>
      <c r="M75" s="14">
        <v>0.56044957730986877</v>
      </c>
      <c r="N75" s="14">
        <v>0.28046144192468603</v>
      </c>
      <c r="O75" s="14">
        <v>6.9256395139690619E-2</v>
      </c>
    </row>
    <row r="76" spans="1:15" x14ac:dyDescent="0.25">
      <c r="A76" s="17">
        <f t="shared" si="2"/>
        <v>70</v>
      </c>
      <c r="B76" s="14">
        <v>0.99994538330760541</v>
      </c>
      <c r="H76" s="17">
        <f t="shared" si="3"/>
        <v>70</v>
      </c>
      <c r="I76" s="14">
        <v>0.67627408696130198</v>
      </c>
      <c r="J76" s="14">
        <v>0.42739999891006497</v>
      </c>
      <c r="K76" s="14">
        <v>0.94960596893863625</v>
      </c>
      <c r="L76" s="14">
        <v>0.68325124589798036</v>
      </c>
      <c r="M76" s="14">
        <v>0.41172866315201473</v>
      </c>
      <c r="N76" s="14">
        <v>0.89180843946984634</v>
      </c>
      <c r="O76" s="14">
        <v>8.5339791604089221E-2</v>
      </c>
    </row>
    <row r="77" spans="1:15" x14ac:dyDescent="0.25">
      <c r="A77" s="17">
        <f t="shared" si="2"/>
        <v>71</v>
      </c>
      <c r="B77" s="14">
        <v>0.97005434485950326</v>
      </c>
      <c r="H77" s="17">
        <f t="shared" si="3"/>
        <v>71</v>
      </c>
      <c r="I77" s="14">
        <v>0.55139444372119228</v>
      </c>
      <c r="J77" s="14">
        <v>0.34129310267431656</v>
      </c>
      <c r="K77" s="14">
        <v>0.97713209025696168</v>
      </c>
      <c r="L77" s="14">
        <v>0.39698925791297557</v>
      </c>
      <c r="M77" s="14">
        <v>0.18073430158807113</v>
      </c>
      <c r="N77" s="14">
        <v>0.67577126730887971</v>
      </c>
      <c r="O77" s="14">
        <v>9.1390699169089928E-2</v>
      </c>
    </row>
    <row r="78" spans="1:15" x14ac:dyDescent="0.25">
      <c r="A78" s="17">
        <f t="shared" si="2"/>
        <v>72</v>
      </c>
      <c r="B78" s="14">
        <v>1.1296408692587523E-2</v>
      </c>
      <c r="H78" s="17">
        <f t="shared" si="3"/>
        <v>72</v>
      </c>
      <c r="I78" s="14">
        <v>7.7322620320800395E-2</v>
      </c>
      <c r="J78" s="14">
        <v>0.34711783039321986</v>
      </c>
      <c r="K78" s="14">
        <v>0.32809590528764621</v>
      </c>
      <c r="L78" s="14">
        <v>0.33777012336196599</v>
      </c>
      <c r="M78" s="14">
        <v>0.2628629981324383</v>
      </c>
      <c r="N78" s="14">
        <v>0.11233991509013219</v>
      </c>
      <c r="O78" s="14">
        <v>0.63367193894313212</v>
      </c>
    </row>
    <row r="79" spans="1:15" x14ac:dyDescent="0.25">
      <c r="A79" s="17">
        <f t="shared" si="2"/>
        <v>73</v>
      </c>
      <c r="B79" s="14">
        <v>0.36024819749921677</v>
      </c>
      <c r="H79" s="17">
        <f t="shared" si="3"/>
        <v>73</v>
      </c>
      <c r="I79" s="14">
        <v>0.4347129444123663</v>
      </c>
      <c r="J79" s="14">
        <v>0.19115898252245245</v>
      </c>
      <c r="K79" s="14">
        <v>6.9594905291635811E-2</v>
      </c>
      <c r="L79" s="14">
        <v>0.11145394636886774</v>
      </c>
      <c r="M79" s="14">
        <v>0.21553590836917513</v>
      </c>
      <c r="N79" s="14">
        <v>0.14529497195835273</v>
      </c>
      <c r="O79" s="14">
        <v>0.54757885730480604</v>
      </c>
    </row>
    <row r="80" spans="1:15" x14ac:dyDescent="0.25">
      <c r="A80" s="17">
        <f t="shared" si="2"/>
        <v>74</v>
      </c>
      <c r="B80" s="14">
        <v>0.61422755728773759</v>
      </c>
      <c r="H80" s="17">
        <f t="shared" si="3"/>
        <v>74</v>
      </c>
      <c r="I80" s="14">
        <v>0.15705131643649051</v>
      </c>
      <c r="J80" s="14">
        <v>0.44433833634514053</v>
      </c>
      <c r="K80" s="14">
        <v>0.23717367363944053</v>
      </c>
      <c r="L80" s="14">
        <v>0.28810789055890396</v>
      </c>
      <c r="M80" s="14">
        <v>0.54968507098816355</v>
      </c>
      <c r="N80" s="14">
        <v>0.59735483529860223</v>
      </c>
      <c r="O80" s="14">
        <v>0.55971789802010607</v>
      </c>
    </row>
    <row r="81" spans="1:15" x14ac:dyDescent="0.25">
      <c r="A81" s="17">
        <f t="shared" si="2"/>
        <v>75</v>
      </c>
      <c r="B81" s="14">
        <v>0.18569184259505223</v>
      </c>
      <c r="H81" s="17">
        <f t="shared" si="3"/>
        <v>75</v>
      </c>
      <c r="I81" s="14">
        <v>4.3678944208273118E-2</v>
      </c>
      <c r="J81" s="14">
        <v>0.30611424692533429</v>
      </c>
      <c r="K81" s="14">
        <v>0.74448538046290635</v>
      </c>
      <c r="L81" s="14">
        <v>0.31292029080319361</v>
      </c>
      <c r="M81" s="14">
        <v>0.75897636186160233</v>
      </c>
      <c r="N81" s="14">
        <v>0.97313358478901968</v>
      </c>
      <c r="O81" s="14">
        <v>0.41322564337015621</v>
      </c>
    </row>
    <row r="82" spans="1:15" x14ac:dyDescent="0.25">
      <c r="A82" s="17">
        <f t="shared" si="2"/>
        <v>76</v>
      </c>
      <c r="B82" s="14">
        <v>0.24008252976125621</v>
      </c>
      <c r="H82" s="17">
        <f t="shared" si="3"/>
        <v>76</v>
      </c>
      <c r="I82" s="14">
        <v>0.11984057320358066</v>
      </c>
      <c r="J82" s="14">
        <v>0.61566979729939431</v>
      </c>
      <c r="K82" s="14">
        <v>0.83345929469849989</v>
      </c>
      <c r="L82" s="14">
        <v>0.31622213277463551</v>
      </c>
      <c r="M82" s="14">
        <v>2.4437231272636528E-2</v>
      </c>
      <c r="N82" s="14">
        <v>0.13091996040132814</v>
      </c>
      <c r="O82" s="14">
        <v>0.11788261958478619</v>
      </c>
    </row>
    <row r="83" spans="1:15" x14ac:dyDescent="0.25">
      <c r="A83" s="17">
        <f t="shared" si="2"/>
        <v>77</v>
      </c>
      <c r="B83" s="14">
        <v>0.13850768625789622</v>
      </c>
      <c r="H83" s="17">
        <f t="shared" si="3"/>
        <v>77</v>
      </c>
      <c r="I83" s="14">
        <v>0.48217721981281947</v>
      </c>
      <c r="J83" s="14">
        <v>0.19559214399826741</v>
      </c>
      <c r="K83" s="14">
        <v>0.11687326207693327</v>
      </c>
      <c r="L83" s="14">
        <v>8.9666179104483712E-2</v>
      </c>
      <c r="M83" s="14">
        <v>7.3809981584414208E-2</v>
      </c>
      <c r="N83" s="14">
        <v>0.94813817263423283</v>
      </c>
      <c r="O83" s="14">
        <v>0.42490565169523742</v>
      </c>
    </row>
    <row r="84" spans="1:15" x14ac:dyDescent="0.25">
      <c r="A84" s="17">
        <f t="shared" si="2"/>
        <v>78</v>
      </c>
      <c r="B84" s="14">
        <v>0.58469227764690013</v>
      </c>
      <c r="H84" s="17">
        <f t="shared" si="3"/>
        <v>78</v>
      </c>
      <c r="I84" s="14">
        <v>0.43616907191002807</v>
      </c>
      <c r="J84" s="14">
        <v>1.0114120521474423E-2</v>
      </c>
      <c r="K84" s="14">
        <v>0.27697150598845666</v>
      </c>
      <c r="L84" s="14">
        <v>0.20190832456234575</v>
      </c>
      <c r="M84" s="14">
        <v>8.8731132611292396E-2</v>
      </c>
      <c r="N84" s="14">
        <v>0.9028838840647283</v>
      </c>
      <c r="O84" s="14">
        <v>0.4348804505322138</v>
      </c>
    </row>
    <row r="85" spans="1:15" x14ac:dyDescent="0.25">
      <c r="A85" s="17">
        <f t="shared" si="2"/>
        <v>79</v>
      </c>
      <c r="B85" s="14">
        <v>0.92493496202810022</v>
      </c>
      <c r="H85" s="17">
        <f t="shared" si="3"/>
        <v>79</v>
      </c>
      <c r="I85" s="14">
        <v>0.28835189815864448</v>
      </c>
      <c r="J85" s="14">
        <v>0.79955773818656362</v>
      </c>
      <c r="K85" s="14">
        <v>0.4086089626838475</v>
      </c>
      <c r="L85" s="14">
        <v>0.10652684076468921</v>
      </c>
      <c r="M85" s="14">
        <v>0.7949508814447539</v>
      </c>
      <c r="N85" s="14">
        <v>0.72910340272416485</v>
      </c>
      <c r="O85" s="14">
        <v>0.6926710346701368</v>
      </c>
    </row>
    <row r="86" spans="1:15" x14ac:dyDescent="0.25">
      <c r="A86" s="17">
        <f t="shared" si="2"/>
        <v>80</v>
      </c>
      <c r="B86" s="14">
        <v>0.28087257804638111</v>
      </c>
      <c r="H86" s="17">
        <f t="shared" si="3"/>
        <v>80</v>
      </c>
      <c r="I86" s="14">
        <v>0.56354228960892305</v>
      </c>
      <c r="J86" s="14">
        <v>0.19499561988516168</v>
      </c>
      <c r="K86" s="14">
        <v>5.1313197927636223E-2</v>
      </c>
      <c r="L86" s="14">
        <v>0.21217704908036172</v>
      </c>
      <c r="M86" s="14">
        <v>7.4345853194090705E-2</v>
      </c>
      <c r="N86" s="14">
        <v>0.17523540977946672</v>
      </c>
      <c r="O86" s="14">
        <v>7.840259820782447E-2</v>
      </c>
    </row>
    <row r="87" spans="1:15" x14ac:dyDescent="0.25">
      <c r="A87" s="17">
        <f t="shared" si="2"/>
        <v>81</v>
      </c>
      <c r="B87" s="14">
        <v>0.65554818781001367</v>
      </c>
      <c r="H87" s="17">
        <f t="shared" si="3"/>
        <v>81</v>
      </c>
      <c r="I87" s="14">
        <v>0.79424866426408813</v>
      </c>
      <c r="J87" s="14">
        <v>2.7363081944421386E-2</v>
      </c>
      <c r="K87" s="14">
        <v>0.73030109417117917</v>
      </c>
      <c r="L87" s="14">
        <v>0.85040327282524009</v>
      </c>
      <c r="M87" s="14">
        <v>0.42625793970158254</v>
      </c>
      <c r="N87" s="14">
        <v>0.63117391456915184</v>
      </c>
      <c r="O87" s="14">
        <v>0.27966373304795633</v>
      </c>
    </row>
    <row r="88" spans="1:15" x14ac:dyDescent="0.25">
      <c r="A88" s="17">
        <f t="shared" si="2"/>
        <v>82</v>
      </c>
      <c r="B88" s="14">
        <v>0.14501282978711505</v>
      </c>
      <c r="H88" s="17">
        <f t="shared" si="3"/>
        <v>82</v>
      </c>
      <c r="I88" s="14">
        <v>0.17361043657190489</v>
      </c>
      <c r="J88" s="14">
        <v>0.96618637203714408</v>
      </c>
      <c r="K88" s="14">
        <v>2.2283577972094459E-2</v>
      </c>
      <c r="L88" s="14">
        <v>0.78611136115087432</v>
      </c>
      <c r="M88" s="14">
        <v>0.62079493253086737</v>
      </c>
      <c r="N88" s="14">
        <v>0.79779463935708916</v>
      </c>
      <c r="O88" s="14">
        <v>0.30428340372322271</v>
      </c>
    </row>
    <row r="89" spans="1:15" x14ac:dyDescent="0.25">
      <c r="A89" s="17">
        <f t="shared" si="2"/>
        <v>83</v>
      </c>
      <c r="B89" s="14">
        <v>0.81525404050683514</v>
      </c>
      <c r="H89" s="17">
        <f t="shared" si="3"/>
        <v>83</v>
      </c>
      <c r="I89" s="14">
        <v>0.52107546878321043</v>
      </c>
      <c r="J89" s="14">
        <v>0.99436711550713819</v>
      </c>
      <c r="K89" s="14">
        <v>0.57594450387652663</v>
      </c>
      <c r="L89" s="14">
        <v>0.46377015742495509</v>
      </c>
      <c r="M89" s="14">
        <v>0.82452081511384512</v>
      </c>
      <c r="N89" s="14">
        <v>0.44967816090601009</v>
      </c>
      <c r="O89" s="14">
        <v>0.19353576923622107</v>
      </c>
    </row>
    <row r="90" spans="1:15" x14ac:dyDescent="0.25">
      <c r="A90" s="17">
        <f t="shared" si="2"/>
        <v>84</v>
      </c>
      <c r="B90" s="14">
        <v>0.96502375049650579</v>
      </c>
      <c r="H90" s="17">
        <f t="shared" si="3"/>
        <v>84</v>
      </c>
      <c r="I90" s="14">
        <v>0.33783494101958911</v>
      </c>
      <c r="J90" s="14">
        <v>0.22678231673137861</v>
      </c>
      <c r="K90" s="14">
        <v>1.9977151292733142E-2</v>
      </c>
      <c r="L90" s="14">
        <v>8.8382121657306079E-2</v>
      </c>
      <c r="M90" s="14">
        <v>0.5489431579952565</v>
      </c>
      <c r="N90" s="14">
        <v>0.24130554732649023</v>
      </c>
      <c r="O90" s="14">
        <v>0.74281632155555122</v>
      </c>
    </row>
    <row r="91" spans="1:15" x14ac:dyDescent="0.25">
      <c r="A91" s="17">
        <f t="shared" si="2"/>
        <v>85</v>
      </c>
      <c r="B91" s="14">
        <v>0.39545788258544645</v>
      </c>
      <c r="H91" s="17">
        <f t="shared" si="3"/>
        <v>85</v>
      </c>
      <c r="I91" s="14">
        <v>0.22715471827419276</v>
      </c>
      <c r="J91" s="14">
        <v>0.29057207875608171</v>
      </c>
      <c r="K91" s="14">
        <v>0.2674979985820094</v>
      </c>
      <c r="L91" s="14">
        <v>0.418029491426961</v>
      </c>
      <c r="M91" s="14">
        <v>0.3721707349366552</v>
      </c>
      <c r="N91" s="14">
        <v>0.85169042018574559</v>
      </c>
      <c r="O91" s="14">
        <v>0.25428615373394881</v>
      </c>
    </row>
    <row r="92" spans="1:15" x14ac:dyDescent="0.25">
      <c r="A92" s="17">
        <f t="shared" si="2"/>
        <v>86</v>
      </c>
      <c r="B92" s="14">
        <v>1.1481822674070274E-2</v>
      </c>
      <c r="H92" s="17">
        <f t="shared" si="3"/>
        <v>86</v>
      </c>
      <c r="I92" s="14">
        <v>0.91314790565774906</v>
      </c>
      <c r="J92" s="14">
        <v>0.324657402021722</v>
      </c>
      <c r="K92" s="14">
        <v>0.40864957925480139</v>
      </c>
      <c r="L92" s="14">
        <v>0.99997049303886532</v>
      </c>
      <c r="M92" s="14">
        <v>0.30818317566282938</v>
      </c>
      <c r="N92" s="14">
        <v>0.36706064456906873</v>
      </c>
      <c r="O92" s="14">
        <v>1.8038627512412586E-2</v>
      </c>
    </row>
    <row r="93" spans="1:15" x14ac:dyDescent="0.25">
      <c r="A93" s="17">
        <f t="shared" si="2"/>
        <v>87</v>
      </c>
      <c r="B93" s="14">
        <v>0.8487634444042681</v>
      </c>
      <c r="H93" s="17">
        <f t="shared" si="3"/>
        <v>87</v>
      </c>
      <c r="I93" s="14">
        <v>0.57103606753104474</v>
      </c>
      <c r="J93" s="14">
        <v>0.14015045631996093</v>
      </c>
      <c r="K93" s="14">
        <v>0.15127111736690269</v>
      </c>
      <c r="L93" s="14">
        <v>0.7798408065314979</v>
      </c>
      <c r="M93" s="14">
        <v>0.37021385008693974</v>
      </c>
      <c r="N93" s="14">
        <v>0.40704269696083106</v>
      </c>
      <c r="O93" s="14">
        <v>0.22672286509839579</v>
      </c>
    </row>
    <row r="94" spans="1:15" x14ac:dyDescent="0.25">
      <c r="A94" s="17">
        <f t="shared" si="2"/>
        <v>88</v>
      </c>
      <c r="B94" s="14">
        <v>0.12980570227283572</v>
      </c>
      <c r="H94" s="17">
        <f t="shared" si="3"/>
        <v>88</v>
      </c>
      <c r="I94" s="14">
        <v>0.53687629381383373</v>
      </c>
      <c r="J94" s="14">
        <v>0.66116849947161305</v>
      </c>
      <c r="K94" s="14">
        <v>0.70968686901321498</v>
      </c>
      <c r="L94" s="14">
        <v>0.75552756218278061</v>
      </c>
      <c r="M94" s="14">
        <v>0.61016614775456746</v>
      </c>
      <c r="N94" s="14">
        <v>0.95903845762002649</v>
      </c>
      <c r="O94" s="14">
        <v>0.13360132723079032</v>
      </c>
    </row>
    <row r="95" spans="1:15" x14ac:dyDescent="0.25">
      <c r="A95" s="17">
        <f t="shared" si="2"/>
        <v>89</v>
      </c>
      <c r="B95" s="14">
        <v>7.0850949899842752E-2</v>
      </c>
      <c r="H95" s="17">
        <f t="shared" si="3"/>
        <v>89</v>
      </c>
      <c r="I95" s="14">
        <v>0.51101624373707966</v>
      </c>
      <c r="J95" s="14">
        <v>0.93395237990447566</v>
      </c>
      <c r="K95" s="14">
        <v>0.80248419219093869</v>
      </c>
      <c r="L95" s="14">
        <v>0.39816017816412952</v>
      </c>
      <c r="M95" s="14">
        <v>0.15420206154649541</v>
      </c>
      <c r="N95" s="14">
        <v>0.47272090365660357</v>
      </c>
      <c r="O95" s="14">
        <v>0.5739581740832933</v>
      </c>
    </row>
    <row r="96" spans="1:15" x14ac:dyDescent="0.25">
      <c r="A96" s="17">
        <f t="shared" si="2"/>
        <v>90</v>
      </c>
      <c r="B96" s="14">
        <v>0.28349049371493407</v>
      </c>
      <c r="H96" s="17">
        <f t="shared" si="3"/>
        <v>90</v>
      </c>
      <c r="I96" s="14">
        <v>0.38964440104881948</v>
      </c>
      <c r="J96" s="14">
        <v>0.7409874916334287</v>
      </c>
      <c r="K96" s="14">
        <v>0.95416282165723521</v>
      </c>
      <c r="L96" s="14">
        <v>0.97753418199783937</v>
      </c>
      <c r="M96" s="14">
        <v>0.67407255058896953</v>
      </c>
      <c r="N96" s="14">
        <v>0.78029701880771107</v>
      </c>
      <c r="O96" s="14">
        <v>0.64669785457486983</v>
      </c>
    </row>
    <row r="97" spans="1:15" x14ac:dyDescent="0.25">
      <c r="A97" s="17">
        <f t="shared" si="2"/>
        <v>91</v>
      </c>
      <c r="B97" s="14">
        <v>0.25869351803138008</v>
      </c>
      <c r="H97" s="17">
        <f t="shared" si="3"/>
        <v>91</v>
      </c>
      <c r="I97" s="14">
        <v>0.85166169414484338</v>
      </c>
      <c r="J97" s="14">
        <v>0.30004292530073207</v>
      </c>
      <c r="K97" s="14">
        <v>0.5431120659641987</v>
      </c>
      <c r="L97" s="14">
        <v>0.92489399260032956</v>
      </c>
      <c r="M97" s="14">
        <v>0.86641787772870693</v>
      </c>
      <c r="N97" s="14">
        <v>0.90316257241319653</v>
      </c>
      <c r="O97" s="14">
        <v>3.4623227884112984E-2</v>
      </c>
    </row>
    <row r="98" spans="1:15" x14ac:dyDescent="0.25">
      <c r="A98" s="17">
        <f t="shared" si="2"/>
        <v>92</v>
      </c>
      <c r="B98" s="14">
        <v>0.71495976968069519</v>
      </c>
      <c r="H98" s="17">
        <f t="shared" si="3"/>
        <v>92</v>
      </c>
      <c r="I98" s="14">
        <v>0.2283787783659792</v>
      </c>
      <c r="J98" s="14">
        <v>0.55466398178429144</v>
      </c>
      <c r="K98" s="14">
        <v>0.13557236452950083</v>
      </c>
      <c r="L98" s="14">
        <v>0.42819682788279978</v>
      </c>
      <c r="M98" s="14">
        <v>0.9134190583421643</v>
      </c>
      <c r="N98" s="14">
        <v>0.87198973328231066</v>
      </c>
      <c r="O98" s="14">
        <v>0.24789138643706055</v>
      </c>
    </row>
    <row r="99" spans="1:15" x14ac:dyDescent="0.25">
      <c r="A99" s="17">
        <f t="shared" si="2"/>
        <v>93</v>
      </c>
      <c r="B99" s="14">
        <v>0.44488053894501223</v>
      </c>
      <c r="H99" s="17">
        <f t="shared" si="3"/>
        <v>93</v>
      </c>
      <c r="I99" s="14">
        <v>0.53731620953049886</v>
      </c>
      <c r="J99" s="14">
        <v>0.20479646216983582</v>
      </c>
      <c r="K99" s="14">
        <v>0.61638523500752984</v>
      </c>
      <c r="L99" s="14">
        <v>0.14683988164233086</v>
      </c>
      <c r="M99" s="14">
        <v>0.55277605161587728</v>
      </c>
      <c r="N99" s="14">
        <v>0.84536732901398193</v>
      </c>
      <c r="O99" s="14">
        <v>0.21717226361623254</v>
      </c>
    </row>
    <row r="100" spans="1:15" x14ac:dyDescent="0.25">
      <c r="A100" s="17">
        <f t="shared" si="2"/>
        <v>94</v>
      </c>
      <c r="B100" s="14">
        <v>0.96749325918441564</v>
      </c>
      <c r="H100" s="17">
        <f t="shared" si="3"/>
        <v>94</v>
      </c>
      <c r="I100" s="14">
        <v>0.75714904410132</v>
      </c>
      <c r="J100" s="14">
        <v>0.84256128361567095</v>
      </c>
      <c r="K100" s="14">
        <v>0.23659634858684442</v>
      </c>
      <c r="L100" s="14">
        <v>0.55546782838744191</v>
      </c>
      <c r="M100" s="14">
        <v>0.3534298199245931</v>
      </c>
      <c r="N100" s="14">
        <v>0.32660340975589175</v>
      </c>
      <c r="O100" s="14">
        <v>3.7291217576013169E-3</v>
      </c>
    </row>
    <row r="101" spans="1:15" x14ac:dyDescent="0.25">
      <c r="A101" s="17">
        <f t="shared" si="2"/>
        <v>95</v>
      </c>
      <c r="B101" s="14">
        <v>0.96877380281040326</v>
      </c>
      <c r="H101" s="17">
        <f t="shared" si="3"/>
        <v>95</v>
      </c>
      <c r="I101" s="14">
        <v>0.53691735378203653</v>
      </c>
      <c r="J101" s="14">
        <v>0.41166267827407677</v>
      </c>
      <c r="K101" s="14">
        <v>0.75276549054225494</v>
      </c>
      <c r="L101" s="14">
        <v>0.12645626788013553</v>
      </c>
      <c r="M101" s="14">
        <v>0.16388861827899326</v>
      </c>
      <c r="N101" s="14">
        <v>2.3220569045900086E-2</v>
      </c>
      <c r="O101" s="14">
        <v>0.87869965336540756</v>
      </c>
    </row>
    <row r="102" spans="1:15" x14ac:dyDescent="0.25">
      <c r="A102" s="17">
        <f t="shared" si="2"/>
        <v>96</v>
      </c>
      <c r="B102" s="14">
        <v>0.63494577413884334</v>
      </c>
      <c r="H102" s="17">
        <f t="shared" si="3"/>
        <v>96</v>
      </c>
      <c r="I102" s="14">
        <v>5.0906770781865007E-2</v>
      </c>
      <c r="J102" s="14">
        <v>0.80141177751882609</v>
      </c>
      <c r="K102" s="14">
        <v>0.26709888667009307</v>
      </c>
      <c r="L102" s="14">
        <v>0.35997204868961918</v>
      </c>
      <c r="M102" s="14">
        <v>0.10822536892234103</v>
      </c>
      <c r="N102" s="14">
        <v>6.0244515154695977E-2</v>
      </c>
      <c r="O102" s="14">
        <v>0.95349525262582535</v>
      </c>
    </row>
    <row r="103" spans="1:15" x14ac:dyDescent="0.25">
      <c r="A103" s="17">
        <f t="shared" si="2"/>
        <v>97</v>
      </c>
      <c r="B103" s="14">
        <v>0.57424091161572399</v>
      </c>
      <c r="H103" s="17">
        <f t="shared" si="3"/>
        <v>97</v>
      </c>
      <c r="I103" s="14">
        <v>0.82457522123753457</v>
      </c>
      <c r="J103" s="14">
        <v>0.94509887577981044</v>
      </c>
      <c r="K103" s="14">
        <v>0.49015451203230564</v>
      </c>
      <c r="L103" s="14">
        <v>0.27553517125215987</v>
      </c>
      <c r="M103" s="14">
        <v>0.14306576247805358</v>
      </c>
      <c r="N103" s="14">
        <v>0.42391865111871729</v>
      </c>
      <c r="O103" s="14">
        <v>0.47840806295290261</v>
      </c>
    </row>
    <row r="104" spans="1:15" x14ac:dyDescent="0.25">
      <c r="A104" s="17">
        <f t="shared" si="2"/>
        <v>98</v>
      </c>
      <c r="B104" s="14">
        <v>0.92934596385529089</v>
      </c>
      <c r="H104" s="17">
        <f t="shared" si="3"/>
        <v>98</v>
      </c>
      <c r="I104" s="14">
        <v>0.98455008514810416</v>
      </c>
      <c r="J104" s="14">
        <v>1.1922478762131705E-2</v>
      </c>
      <c r="K104" s="14">
        <v>0.73453825919524918</v>
      </c>
      <c r="L104" s="14">
        <v>0.63561334420964277</v>
      </c>
      <c r="M104" s="14">
        <v>0.42905371540115045</v>
      </c>
      <c r="N104" s="14">
        <v>0.16710575628737279</v>
      </c>
      <c r="O104" s="14">
        <v>0.41386297474049016</v>
      </c>
    </row>
    <row r="105" spans="1:15" x14ac:dyDescent="0.25">
      <c r="A105" s="17">
        <f t="shared" si="2"/>
        <v>99</v>
      </c>
      <c r="B105" s="14">
        <v>1.8690319052753757E-2</v>
      </c>
      <c r="H105" s="17">
        <f t="shared" si="3"/>
        <v>99</v>
      </c>
      <c r="I105" s="14">
        <v>0.64277729376571779</v>
      </c>
      <c r="J105" s="14">
        <v>0.73297800416344905</v>
      </c>
      <c r="K105" s="14">
        <v>0.69692680211716973</v>
      </c>
      <c r="L105" s="14">
        <v>0.53850458061656814</v>
      </c>
      <c r="M105" s="14">
        <v>0.14912512733975403</v>
      </c>
      <c r="N105" s="14">
        <v>0.73131364475215233</v>
      </c>
      <c r="O105" s="14">
        <v>0.67785414557602108</v>
      </c>
    </row>
    <row r="106" spans="1:15" x14ac:dyDescent="0.25">
      <c r="A106" s="17">
        <f t="shared" si="2"/>
        <v>100</v>
      </c>
      <c r="B106" s="14">
        <v>0.25368478499216829</v>
      </c>
      <c r="H106" s="17">
        <f t="shared" si="3"/>
        <v>100</v>
      </c>
      <c r="I106" s="14">
        <v>0.87338472064796724</v>
      </c>
      <c r="J106" s="14">
        <v>0.33739268418911328</v>
      </c>
      <c r="K106" s="14">
        <v>0.27750521565670849</v>
      </c>
      <c r="L106" s="14">
        <v>0.87500717462104693</v>
      </c>
      <c r="M106" s="14">
        <v>0.99398901699389086</v>
      </c>
      <c r="N106" s="14">
        <v>0.1735072781706587</v>
      </c>
      <c r="O106" s="14">
        <v>0.51934576065256688</v>
      </c>
    </row>
    <row r="107" spans="1:15" x14ac:dyDescent="0.25">
      <c r="A107" s="17">
        <f t="shared" si="2"/>
        <v>101</v>
      </c>
      <c r="B107" s="14">
        <v>0.50089402216950818</v>
      </c>
      <c r="H107" s="17">
        <f t="shared" si="3"/>
        <v>101</v>
      </c>
      <c r="I107" s="14">
        <v>0.74982549052829839</v>
      </c>
      <c r="J107" s="14">
        <v>4.8375286771149328E-2</v>
      </c>
      <c r="K107" s="14">
        <v>0.24749415339268233</v>
      </c>
      <c r="L107" s="14">
        <v>0.22098855254758476</v>
      </c>
      <c r="M107" s="14">
        <v>0.1828353613255792</v>
      </c>
      <c r="N107" s="14">
        <v>0.32284494177354839</v>
      </c>
      <c r="O107" s="14">
        <v>1.0892399940667374E-2</v>
      </c>
    </row>
    <row r="108" spans="1:15" x14ac:dyDescent="0.25">
      <c r="A108" s="17">
        <f t="shared" si="2"/>
        <v>102</v>
      </c>
      <c r="B108" s="14">
        <v>0.62351757403756614</v>
      </c>
      <c r="H108" s="17">
        <f t="shared" si="3"/>
        <v>102</v>
      </c>
      <c r="I108" s="14">
        <v>0.26251587381293762</v>
      </c>
      <c r="J108" s="14">
        <v>8.4959380994183875E-2</v>
      </c>
      <c r="K108" s="14">
        <v>0.35607712802019842</v>
      </c>
      <c r="L108" s="14">
        <v>0.7689679292498387</v>
      </c>
      <c r="M108" s="14">
        <v>0.53236477073686073</v>
      </c>
      <c r="N108" s="14">
        <v>0.86125987497749323</v>
      </c>
      <c r="O108" s="14">
        <v>0.27032893071965736</v>
      </c>
    </row>
    <row r="109" spans="1:15" x14ac:dyDescent="0.25">
      <c r="A109" s="17">
        <f t="shared" si="2"/>
        <v>103</v>
      </c>
      <c r="B109" s="14">
        <v>9.4216437125678065E-2</v>
      </c>
      <c r="H109" s="17">
        <f t="shared" si="3"/>
        <v>103</v>
      </c>
      <c r="I109" s="14">
        <v>0.81277445676024507</v>
      </c>
      <c r="J109" s="14">
        <v>0.55403239441371732</v>
      </c>
      <c r="K109" s="14">
        <v>0.99568817242540963</v>
      </c>
      <c r="L109" s="14">
        <v>0.40361523972050872</v>
      </c>
      <c r="M109" s="14">
        <v>0.50337951305291107</v>
      </c>
      <c r="N109" s="14">
        <v>0.3111496063847683</v>
      </c>
      <c r="O109" s="14">
        <v>0.49025758197923386</v>
      </c>
    </row>
    <row r="110" spans="1:15" x14ac:dyDescent="0.25">
      <c r="A110" s="17">
        <f t="shared" si="2"/>
        <v>104</v>
      </c>
      <c r="B110" s="14">
        <v>0.39145860648331265</v>
      </c>
      <c r="H110" s="17">
        <f t="shared" si="3"/>
        <v>104</v>
      </c>
      <c r="I110" s="14">
        <v>9.5501825066613311E-2</v>
      </c>
      <c r="J110" s="14">
        <v>0.36097865303285104</v>
      </c>
      <c r="K110" s="14">
        <v>0.82493245002986837</v>
      </c>
      <c r="L110" s="14">
        <v>0.87562088287681528</v>
      </c>
      <c r="M110" s="14">
        <v>0.6401445338439844</v>
      </c>
      <c r="N110" s="14">
        <v>0.16518443813850436</v>
      </c>
      <c r="O110" s="14">
        <v>0.71743470983047619</v>
      </c>
    </row>
    <row r="111" spans="1:15" x14ac:dyDescent="0.25">
      <c r="A111" s="17">
        <f t="shared" si="2"/>
        <v>105</v>
      </c>
      <c r="B111" s="14">
        <v>0.59703432954070013</v>
      </c>
      <c r="H111" s="17">
        <f t="shared" si="3"/>
        <v>105</v>
      </c>
      <c r="I111" s="14">
        <v>0.36873690917954416</v>
      </c>
      <c r="J111" s="14">
        <v>0.69180285612702375</v>
      </c>
      <c r="K111" s="14">
        <v>0.18122594912887557</v>
      </c>
      <c r="L111" s="14">
        <v>0.65018336705262503</v>
      </c>
      <c r="M111" s="14">
        <v>0.3466169199774618</v>
      </c>
      <c r="N111" s="14">
        <v>0.71607718706356671</v>
      </c>
      <c r="O111" s="14">
        <v>0.15368029915749781</v>
      </c>
    </row>
    <row r="112" spans="1:15" x14ac:dyDescent="0.25">
      <c r="A112" s="17">
        <f t="shared" si="2"/>
        <v>106</v>
      </c>
      <c r="B112" s="14">
        <v>0.33606644435163102</v>
      </c>
      <c r="H112" s="17">
        <f t="shared" si="3"/>
        <v>106</v>
      </c>
      <c r="I112" s="14">
        <v>0.60003972317678489</v>
      </c>
      <c r="J112" s="14">
        <v>0.33987372813641004</v>
      </c>
      <c r="K112" s="14">
        <v>0.72767822415046346</v>
      </c>
      <c r="L112" s="14">
        <v>0.16786605478484529</v>
      </c>
      <c r="M112" s="14">
        <v>0.24043049399326721</v>
      </c>
      <c r="N112" s="14">
        <v>0.54858350154850821</v>
      </c>
      <c r="O112" s="14">
        <v>2.6409027158425635E-2</v>
      </c>
    </row>
    <row r="113" spans="1:15" x14ac:dyDescent="0.25">
      <c r="A113" s="17">
        <f t="shared" si="2"/>
        <v>107</v>
      </c>
      <c r="B113" s="14">
        <v>0.37245815766865653</v>
      </c>
      <c r="H113" s="17">
        <f t="shared" si="3"/>
        <v>107</v>
      </c>
      <c r="I113" s="14">
        <v>0.47059567417380366</v>
      </c>
      <c r="J113" s="14">
        <v>0.51196034966082282</v>
      </c>
      <c r="K113" s="14">
        <v>0.71357139053643204</v>
      </c>
      <c r="L113" s="14">
        <v>0.32114415749064429</v>
      </c>
      <c r="M113" s="14">
        <v>0.27199632881476365</v>
      </c>
      <c r="N113" s="14">
        <v>0.67240603219931594</v>
      </c>
      <c r="O113" s="14">
        <v>0.9289221814608648</v>
      </c>
    </row>
    <row r="114" spans="1:15" x14ac:dyDescent="0.25">
      <c r="A114" s="17">
        <f t="shared" si="2"/>
        <v>108</v>
      </c>
      <c r="B114" s="14">
        <v>0.75619507676790565</v>
      </c>
      <c r="H114" s="17">
        <f t="shared" si="3"/>
        <v>108</v>
      </c>
      <c r="I114" s="14">
        <v>0.10133962433693799</v>
      </c>
      <c r="J114" s="14">
        <v>0.37164865920667922</v>
      </c>
      <c r="K114" s="14">
        <v>0.9302423481251817</v>
      </c>
      <c r="L114" s="14">
        <v>0.3103727871641887</v>
      </c>
      <c r="M114" s="14">
        <v>0.67723987238277494</v>
      </c>
      <c r="N114" s="14">
        <v>0.1242708290647071</v>
      </c>
      <c r="O114" s="14">
        <v>0.91075196885576637</v>
      </c>
    </row>
    <row r="115" spans="1:15" x14ac:dyDescent="0.25">
      <c r="A115" s="17">
        <f t="shared" si="2"/>
        <v>109</v>
      </c>
      <c r="B115" s="14">
        <v>0.4620854373743255</v>
      </c>
      <c r="H115" s="17">
        <f t="shared" si="3"/>
        <v>109</v>
      </c>
      <c r="I115" s="14">
        <v>0.11155085919712071</v>
      </c>
      <c r="J115" s="14">
        <v>0.31282542173989447</v>
      </c>
      <c r="K115" s="14">
        <v>0.25329674566285743</v>
      </c>
      <c r="L115" s="14">
        <v>0.18330050013407506</v>
      </c>
      <c r="M115" s="14">
        <v>0.96283244218685626</v>
      </c>
      <c r="N115" s="14">
        <v>0.77597187907845055</v>
      </c>
      <c r="O115" s="14">
        <v>0.67354388134571064</v>
      </c>
    </row>
    <row r="116" spans="1:15" x14ac:dyDescent="0.25">
      <c r="A116" s="17">
        <f t="shared" si="2"/>
        <v>110</v>
      </c>
      <c r="B116" s="14">
        <v>0.85618877009018468</v>
      </c>
      <c r="H116" s="17">
        <f t="shared" si="3"/>
        <v>110</v>
      </c>
      <c r="I116" s="14">
        <v>0.69043038544725566</v>
      </c>
      <c r="J116" s="14">
        <v>0.73087531111291282</v>
      </c>
      <c r="K116" s="14">
        <v>0.16566779646779095</v>
      </c>
      <c r="L116" s="14">
        <v>0.33272687923668653</v>
      </c>
      <c r="M116" s="14">
        <v>0.25157466074214341</v>
      </c>
      <c r="N116" s="14">
        <v>0.5894483853055239</v>
      </c>
      <c r="O116" s="14">
        <v>0.81456837410474392</v>
      </c>
    </row>
    <row r="117" spans="1:15" x14ac:dyDescent="0.25">
      <c r="A117" s="17">
        <f t="shared" si="2"/>
        <v>111</v>
      </c>
      <c r="B117" s="14">
        <v>0.76416087225896689</v>
      </c>
      <c r="H117" s="17">
        <f t="shared" si="3"/>
        <v>111</v>
      </c>
      <c r="I117" s="14">
        <v>0.31273763528702359</v>
      </c>
      <c r="J117" s="14">
        <v>0.16279823832839613</v>
      </c>
      <c r="K117" s="14">
        <v>0.67865956424863527</v>
      </c>
      <c r="L117" s="14">
        <v>0.31558984743912866</v>
      </c>
      <c r="M117" s="14">
        <v>0.56428403500181212</v>
      </c>
      <c r="N117" s="14">
        <v>0.47551126686430667</v>
      </c>
      <c r="O117" s="14">
        <v>0.17988071054015597</v>
      </c>
    </row>
    <row r="118" spans="1:15" x14ac:dyDescent="0.25">
      <c r="A118" s="17">
        <f t="shared" si="2"/>
        <v>112</v>
      </c>
      <c r="B118" s="14">
        <v>0.82583484964850018</v>
      </c>
      <c r="H118" s="17">
        <f t="shared" si="3"/>
        <v>112</v>
      </c>
      <c r="I118" s="14">
        <v>0.75489542436078449</v>
      </c>
      <c r="J118" s="14">
        <v>0.9770389946946636</v>
      </c>
      <c r="K118" s="14">
        <v>0.54224287741569466</v>
      </c>
      <c r="L118" s="14">
        <v>0.63874814952833026</v>
      </c>
      <c r="M118" s="14">
        <v>3.5446039799925666E-2</v>
      </c>
      <c r="N118" s="14">
        <v>9.4523715952557041E-2</v>
      </c>
      <c r="O118" s="14">
        <v>0.18832039436110659</v>
      </c>
    </row>
    <row r="119" spans="1:15" x14ac:dyDescent="0.25">
      <c r="A119" s="17">
        <f t="shared" si="2"/>
        <v>113</v>
      </c>
      <c r="B119" s="14">
        <v>0.46938851038613605</v>
      </c>
      <c r="H119" s="17">
        <f t="shared" si="3"/>
        <v>113</v>
      </c>
      <c r="I119" s="14">
        <v>0.94236836285712955</v>
      </c>
      <c r="J119" s="14">
        <v>9.1461125635622254E-2</v>
      </c>
      <c r="K119" s="14">
        <v>0.16649546882277788</v>
      </c>
      <c r="L119" s="14">
        <v>0.88149751275920407</v>
      </c>
      <c r="M119" s="14">
        <v>0.30746993209927254</v>
      </c>
      <c r="N119" s="14">
        <v>8.4938648285623808E-2</v>
      </c>
      <c r="O119" s="14">
        <v>0.69926426386355156</v>
      </c>
    </row>
    <row r="120" spans="1:15" x14ac:dyDescent="0.25">
      <c r="A120" s="17">
        <f t="shared" si="2"/>
        <v>114</v>
      </c>
      <c r="B120" s="14">
        <v>0.86515492169366026</v>
      </c>
      <c r="H120" s="17">
        <f t="shared" si="3"/>
        <v>114</v>
      </c>
      <c r="I120" s="14">
        <v>0.33618822654573932</v>
      </c>
      <c r="J120" s="14">
        <v>5.2074243466875281E-3</v>
      </c>
      <c r="K120" s="14">
        <v>0.64647217853131278</v>
      </c>
      <c r="L120" s="14">
        <v>3.5297353133841747E-2</v>
      </c>
      <c r="M120" s="14">
        <v>0.41278027659483729</v>
      </c>
      <c r="N120" s="14">
        <v>0.15121619221992777</v>
      </c>
      <c r="O120" s="14">
        <v>0.35498983381997729</v>
      </c>
    </row>
    <row r="121" spans="1:15" x14ac:dyDescent="0.25">
      <c r="A121" s="17">
        <f t="shared" si="2"/>
        <v>115</v>
      </c>
      <c r="B121" s="14">
        <v>0.10799597852632914</v>
      </c>
      <c r="H121" s="17">
        <f t="shared" si="3"/>
        <v>115</v>
      </c>
      <c r="I121" s="14">
        <v>0.98832960380462653</v>
      </c>
      <c r="J121" s="14">
        <v>0.22017127201556641</v>
      </c>
      <c r="K121" s="14">
        <v>8.0188634601414788E-2</v>
      </c>
      <c r="L121" s="14">
        <v>0.59142051183845534</v>
      </c>
      <c r="M121" s="14">
        <v>0.86877301434014953</v>
      </c>
      <c r="N121" s="14">
        <v>0.85268737551820828</v>
      </c>
      <c r="O121" s="14">
        <v>0.29537074127901874</v>
      </c>
    </row>
    <row r="122" spans="1:15" x14ac:dyDescent="0.25">
      <c r="A122" s="17">
        <f t="shared" si="2"/>
        <v>116</v>
      </c>
      <c r="B122" s="14">
        <v>0.86048692363168677</v>
      </c>
      <c r="H122" s="17">
        <f t="shared" si="3"/>
        <v>116</v>
      </c>
      <c r="I122" s="14">
        <v>0.44828209374371919</v>
      </c>
      <c r="J122" s="14">
        <v>0.93572196616426118</v>
      </c>
      <c r="K122" s="14">
        <v>6.2060153141807461E-5</v>
      </c>
      <c r="L122" s="14">
        <v>0.56746973293405534</v>
      </c>
      <c r="M122" s="14">
        <v>2.8972823311593565E-2</v>
      </c>
      <c r="N122" s="14">
        <v>0.98149637963178549</v>
      </c>
      <c r="O122" s="14">
        <v>0.44865686428872908</v>
      </c>
    </row>
    <row r="123" spans="1:15" x14ac:dyDescent="0.25">
      <c r="A123" s="17">
        <f t="shared" si="2"/>
        <v>117</v>
      </c>
      <c r="B123" s="14">
        <v>0.20363467486272835</v>
      </c>
      <c r="H123" s="17">
        <f t="shared" si="3"/>
        <v>117</v>
      </c>
      <c r="I123" s="14">
        <v>0.48925389221296445</v>
      </c>
      <c r="J123" s="14">
        <v>0.19948159807755206</v>
      </c>
      <c r="K123" s="14">
        <v>8.1359736705470809E-3</v>
      </c>
      <c r="L123" s="14">
        <v>0.8665816717909367</v>
      </c>
      <c r="M123" s="14">
        <v>0.97986484154150832</v>
      </c>
      <c r="N123" s="14">
        <v>0.89411639237104945</v>
      </c>
      <c r="O123" s="14">
        <v>0.12845857153206863</v>
      </c>
    </row>
    <row r="124" spans="1:15" x14ac:dyDescent="0.25">
      <c r="A124" s="17">
        <f t="shared" si="2"/>
        <v>118</v>
      </c>
      <c r="B124" s="14">
        <v>0.92381745708852414</v>
      </c>
      <c r="H124" s="17">
        <f t="shared" si="3"/>
        <v>118</v>
      </c>
      <c r="I124" s="14">
        <v>0.99659806859117905</v>
      </c>
      <c r="J124" s="14">
        <v>4.0770935704986244E-2</v>
      </c>
      <c r="K124" s="14">
        <v>0.18666587019017611</v>
      </c>
      <c r="L124" s="14">
        <v>0.96744759448196349</v>
      </c>
      <c r="M124" s="14">
        <v>0.8263411165681821</v>
      </c>
      <c r="N124" s="14">
        <v>0.37065395639793752</v>
      </c>
      <c r="O124" s="14">
        <v>0.80550232173070579</v>
      </c>
    </row>
    <row r="125" spans="1:15" x14ac:dyDescent="0.25">
      <c r="A125" s="17">
        <f t="shared" si="2"/>
        <v>119</v>
      </c>
      <c r="B125" s="14">
        <v>0.56523431710064298</v>
      </c>
      <c r="H125" s="17">
        <f t="shared" si="3"/>
        <v>119</v>
      </c>
      <c r="I125" s="14">
        <v>0.22358414327464482</v>
      </c>
      <c r="J125" s="14">
        <v>0.22242003436136071</v>
      </c>
      <c r="K125" s="14">
        <v>0.90093607512583718</v>
      </c>
      <c r="L125" s="14">
        <v>0.66902582441534808</v>
      </c>
      <c r="M125" s="14">
        <v>0.35423105891093543</v>
      </c>
      <c r="N125" s="14">
        <v>0.99747949966906602</v>
      </c>
      <c r="O125" s="14">
        <v>8.2840392629348836E-2</v>
      </c>
    </row>
    <row r="126" spans="1:15" x14ac:dyDescent="0.25">
      <c r="A126" s="17">
        <f t="shared" si="2"/>
        <v>120</v>
      </c>
      <c r="B126" s="14">
        <v>0.72530446680711769</v>
      </c>
      <c r="H126" s="17">
        <f t="shared" si="3"/>
        <v>120</v>
      </c>
      <c r="I126" s="14">
        <v>0.24942266975104965</v>
      </c>
      <c r="J126" s="14">
        <v>0.93835529707951415</v>
      </c>
      <c r="K126" s="14">
        <v>0.64519129271238007</v>
      </c>
      <c r="L126" s="14">
        <v>0.58234718882881431</v>
      </c>
      <c r="M126" s="14">
        <v>0.99141039284804133</v>
      </c>
      <c r="N126" s="14">
        <v>0.7589168342374728</v>
      </c>
      <c r="O126" s="14">
        <v>0.91591419986837197</v>
      </c>
    </row>
    <row r="127" spans="1:15" x14ac:dyDescent="0.25">
      <c r="A127" s="17">
        <f t="shared" si="2"/>
        <v>121</v>
      </c>
      <c r="B127" s="14">
        <v>7.9395945950455404E-2</v>
      </c>
      <c r="H127" s="17">
        <f t="shared" si="3"/>
        <v>121</v>
      </c>
      <c r="I127" s="14">
        <v>0.49395092156003195</v>
      </c>
      <c r="J127" s="14">
        <v>0.87900352011470129</v>
      </c>
      <c r="K127" s="14">
        <v>9.7761038430038694E-3</v>
      </c>
      <c r="L127" s="14">
        <v>0.79115076792643479</v>
      </c>
      <c r="M127" s="14">
        <v>0.97865600974951295</v>
      </c>
      <c r="N127" s="14">
        <v>5.0440071877045356E-2</v>
      </c>
      <c r="O127" s="14">
        <v>0.30159463942490594</v>
      </c>
    </row>
    <row r="128" spans="1:15" x14ac:dyDescent="0.25">
      <c r="A128" s="17">
        <f t="shared" si="2"/>
        <v>122</v>
      </c>
      <c r="B128" s="14">
        <v>7.7666432953295672E-2</v>
      </c>
      <c r="H128" s="17">
        <f t="shared" si="3"/>
        <v>122</v>
      </c>
      <c r="I128" s="14">
        <v>0.51247651983503539</v>
      </c>
      <c r="J128" s="14">
        <v>0.55441897041279786</v>
      </c>
      <c r="K128" s="14">
        <v>0.15435851641850029</v>
      </c>
      <c r="L128" s="14">
        <v>0.65644073742017484</v>
      </c>
      <c r="M128" s="14">
        <v>0.58510083073679553</v>
      </c>
      <c r="N128" s="14">
        <v>0.56589553585495733</v>
      </c>
      <c r="O128" s="14">
        <v>0.35015905247927614</v>
      </c>
    </row>
    <row r="129" spans="1:15" x14ac:dyDescent="0.25">
      <c r="A129" s="17">
        <f t="shared" si="2"/>
        <v>123</v>
      </c>
      <c r="B129" s="14">
        <v>0.5856803459067369</v>
      </c>
      <c r="H129" s="17">
        <f t="shared" si="3"/>
        <v>123</v>
      </c>
      <c r="I129" s="14">
        <v>0.75059853087017503</v>
      </c>
      <c r="J129" s="14">
        <v>0.5309969072750278</v>
      </c>
      <c r="K129" s="14">
        <v>9.3597720739111989E-2</v>
      </c>
      <c r="L129" s="14">
        <v>0.28712847883529524</v>
      </c>
      <c r="M129" s="14">
        <v>0.47632858911461895</v>
      </c>
      <c r="N129" s="14">
        <v>0.54066706924763963</v>
      </c>
      <c r="O129" s="14">
        <v>0.13390684972913436</v>
      </c>
    </row>
    <row r="130" spans="1:15" x14ac:dyDescent="0.25">
      <c r="A130" s="17">
        <f t="shared" si="2"/>
        <v>124</v>
      </c>
      <c r="B130" s="14">
        <v>0.28784118147093452</v>
      </c>
      <c r="H130" s="17">
        <f t="shared" si="3"/>
        <v>124</v>
      </c>
      <c r="I130" s="14">
        <v>0.1961547391183831</v>
      </c>
      <c r="J130" s="14">
        <v>0.74487769600710718</v>
      </c>
      <c r="K130" s="14">
        <v>0.49341173916377401</v>
      </c>
      <c r="L130" s="14">
        <v>0.50340594735759903</v>
      </c>
      <c r="M130" s="14">
        <v>0.11295459419456322</v>
      </c>
      <c r="N130" s="14">
        <v>0.95726120331416198</v>
      </c>
      <c r="O130" s="14">
        <v>2.8791060655964373E-2</v>
      </c>
    </row>
    <row r="131" spans="1:15" x14ac:dyDescent="0.25">
      <c r="A131" s="17">
        <f t="shared" si="2"/>
        <v>125</v>
      </c>
      <c r="B131" s="14">
        <v>0.20669681325165812</v>
      </c>
      <c r="H131" s="17">
        <f t="shared" si="3"/>
        <v>125</v>
      </c>
      <c r="I131" s="14">
        <v>0.82033861248875251</v>
      </c>
      <c r="J131" s="14">
        <v>0.23079665259295634</v>
      </c>
      <c r="K131" s="14">
        <v>0.15239417237624386</v>
      </c>
      <c r="L131" s="14">
        <v>0.46328468920115951</v>
      </c>
      <c r="M131" s="14">
        <v>2.6391825666936652E-2</v>
      </c>
      <c r="N131" s="14">
        <v>0.58900192981619504</v>
      </c>
      <c r="O131" s="14">
        <v>0.27679875671892928</v>
      </c>
    </row>
    <row r="132" spans="1:15" x14ac:dyDescent="0.25">
      <c r="A132" s="17">
        <f t="shared" si="2"/>
        <v>126</v>
      </c>
      <c r="B132" s="14">
        <v>0.86393289454533273</v>
      </c>
      <c r="H132" s="17">
        <f t="shared" si="3"/>
        <v>126</v>
      </c>
      <c r="I132" s="14">
        <v>7.9376039691136824E-2</v>
      </c>
      <c r="J132" s="14">
        <v>0.79270676213906266</v>
      </c>
      <c r="K132" s="14">
        <v>0.3764626335076604</v>
      </c>
      <c r="L132" s="14">
        <v>0.9748060857499864</v>
      </c>
      <c r="M132" s="14">
        <v>0.63382912707604211</v>
      </c>
      <c r="N132" s="14">
        <v>0.73800780115061637</v>
      </c>
      <c r="O132" s="14">
        <v>0.75166975000430358</v>
      </c>
    </row>
    <row r="133" spans="1:15" x14ac:dyDescent="0.25">
      <c r="A133" s="17">
        <f t="shared" si="2"/>
        <v>127</v>
      </c>
      <c r="B133" s="14">
        <v>0.50941014588713807</v>
      </c>
      <c r="H133" s="17">
        <f t="shared" si="3"/>
        <v>127</v>
      </c>
      <c r="I133" s="14">
        <v>0.128848000508059</v>
      </c>
      <c r="J133" s="14">
        <v>0.53271728940784047</v>
      </c>
      <c r="K133" s="14">
        <v>4.7697751284292766E-2</v>
      </c>
      <c r="L133" s="14">
        <v>0.78241531633908801</v>
      </c>
      <c r="M133" s="14">
        <v>2.9994193538977698E-2</v>
      </c>
      <c r="N133" s="14">
        <v>5.0775142300138021E-2</v>
      </c>
      <c r="O133" s="14">
        <v>0.71109400724696059</v>
      </c>
    </row>
    <row r="134" spans="1:15" x14ac:dyDescent="0.25">
      <c r="A134" s="17">
        <f t="shared" si="2"/>
        <v>128</v>
      </c>
      <c r="B134" s="14">
        <v>0.92997637384690146</v>
      </c>
      <c r="H134" s="17">
        <f t="shared" si="3"/>
        <v>128</v>
      </c>
      <c r="I134" s="14">
        <v>0.32221243851365222</v>
      </c>
      <c r="J134" s="14">
        <v>0.56462273443988908</v>
      </c>
      <c r="K134" s="14">
        <v>0.22898815653634874</v>
      </c>
      <c r="L134" s="14">
        <v>0.3609995047915554</v>
      </c>
      <c r="M134" s="14">
        <v>0.5593031768836072</v>
      </c>
      <c r="N134" s="14">
        <v>0.1686986391976204</v>
      </c>
      <c r="O134" s="14">
        <v>5.3928623702671152E-2</v>
      </c>
    </row>
    <row r="135" spans="1:15" x14ac:dyDescent="0.25">
      <c r="A135" s="17">
        <f t="shared" si="2"/>
        <v>129</v>
      </c>
      <c r="B135" s="14">
        <v>0.96328444595010987</v>
      </c>
      <c r="H135" s="17">
        <f t="shared" si="3"/>
        <v>129</v>
      </c>
      <c r="I135" s="14">
        <v>0.95604330723740794</v>
      </c>
      <c r="J135" s="14">
        <v>3.7686284247899771E-3</v>
      </c>
      <c r="K135" s="14">
        <v>0.70320551187424907</v>
      </c>
      <c r="L135" s="14">
        <v>0.44316633940446404</v>
      </c>
      <c r="M135" s="14">
        <v>0.1077429003208854</v>
      </c>
      <c r="N135" s="14">
        <v>0.53518016957955705</v>
      </c>
      <c r="O135" s="14">
        <v>0.42992924273301858</v>
      </c>
    </row>
    <row r="136" spans="1:15" x14ac:dyDescent="0.25">
      <c r="A136" s="17">
        <f t="shared" si="2"/>
        <v>130</v>
      </c>
      <c r="B136" s="14">
        <v>0.77940305870885418</v>
      </c>
      <c r="H136" s="17">
        <f t="shared" si="3"/>
        <v>130</v>
      </c>
      <c r="I136" s="14">
        <v>0.91892978057758545</v>
      </c>
      <c r="J136" s="14">
        <v>0.70588160805575806</v>
      </c>
      <c r="K136" s="14">
        <v>0.62157657540542799</v>
      </c>
      <c r="L136" s="14">
        <v>0.40737936166793809</v>
      </c>
      <c r="M136" s="14">
        <v>0.62189707575496034</v>
      </c>
      <c r="N136" s="14">
        <v>4.7668865291529139E-3</v>
      </c>
      <c r="O136" s="14">
        <v>0.67990088792658965</v>
      </c>
    </row>
    <row r="137" spans="1:15" x14ac:dyDescent="0.25">
      <c r="A137" s="17">
        <f t="shared" ref="A137:A200" si="4">A136+1</f>
        <v>131</v>
      </c>
      <c r="B137" s="14">
        <v>0.48675298336892026</v>
      </c>
      <c r="H137" s="17">
        <f t="shared" ref="H137:H200" si="5">H136+1</f>
        <v>131</v>
      </c>
      <c r="I137" s="14">
        <v>0.37665856330868819</v>
      </c>
      <c r="J137" s="14">
        <v>0.63452347841538181</v>
      </c>
      <c r="K137" s="14">
        <v>8.660003064454791E-2</v>
      </c>
      <c r="L137" s="14">
        <v>0.53697658185191965</v>
      </c>
      <c r="M137" s="14">
        <v>0.45927568490315052</v>
      </c>
      <c r="N137" s="14">
        <v>0.7832163546450398</v>
      </c>
      <c r="O137" s="14">
        <v>0.34711963803365342</v>
      </c>
    </row>
    <row r="138" spans="1:15" x14ac:dyDescent="0.25">
      <c r="A138" s="17">
        <f t="shared" si="4"/>
        <v>132</v>
      </c>
      <c r="B138" s="14">
        <v>0.14743120043927149</v>
      </c>
      <c r="H138" s="17">
        <f t="shared" si="5"/>
        <v>132</v>
      </c>
      <c r="I138" s="14">
        <v>9.1468512584562678E-2</v>
      </c>
      <c r="J138" s="14">
        <v>0.11787272036200369</v>
      </c>
      <c r="K138" s="14">
        <v>0.40512103948215639</v>
      </c>
      <c r="L138" s="14">
        <v>0.47457520096634032</v>
      </c>
      <c r="M138" s="14">
        <v>0.93502381149395486</v>
      </c>
      <c r="N138" s="14">
        <v>0.25885508351166808</v>
      </c>
      <c r="O138" s="14">
        <v>0.21949232580145528</v>
      </c>
    </row>
    <row r="139" spans="1:15" x14ac:dyDescent="0.25">
      <c r="A139" s="17">
        <f t="shared" si="4"/>
        <v>133</v>
      </c>
      <c r="B139" s="14">
        <v>0.3552748610185481</v>
      </c>
      <c r="H139" s="17">
        <f t="shared" si="5"/>
        <v>133</v>
      </c>
      <c r="I139" s="14">
        <v>0.57764245064761577</v>
      </c>
      <c r="J139" s="14">
        <v>0.71748611787023797</v>
      </c>
      <c r="K139" s="14">
        <v>0.52472978509220758</v>
      </c>
      <c r="L139" s="14">
        <v>0.8178079639567033</v>
      </c>
      <c r="M139" s="14">
        <v>0.46875607865312785</v>
      </c>
      <c r="N139" s="14">
        <v>0.73876658394737038</v>
      </c>
      <c r="O139" s="14">
        <v>0.26640206005845168</v>
      </c>
    </row>
    <row r="140" spans="1:15" x14ac:dyDescent="0.25">
      <c r="A140" s="17">
        <f t="shared" si="4"/>
        <v>134</v>
      </c>
      <c r="B140" s="14">
        <v>0.99374010172166016</v>
      </c>
      <c r="H140" s="17">
        <f t="shared" si="5"/>
        <v>134</v>
      </c>
      <c r="I140" s="14">
        <v>0.66942834660643058</v>
      </c>
      <c r="J140" s="14">
        <v>0.62013757538947123</v>
      </c>
      <c r="K140" s="14">
        <v>0.62503497642842343</v>
      </c>
      <c r="L140" s="14">
        <v>0.74204510505025945</v>
      </c>
      <c r="M140" s="14">
        <v>4.3347500803185279E-2</v>
      </c>
      <c r="N140" s="14">
        <v>0.74511162260020536</v>
      </c>
      <c r="O140" s="14">
        <v>0.77512642766086337</v>
      </c>
    </row>
    <row r="141" spans="1:15" x14ac:dyDescent="0.25">
      <c r="A141" s="17">
        <f t="shared" si="4"/>
        <v>135</v>
      </c>
      <c r="B141" s="14">
        <v>0.7283016705968014</v>
      </c>
      <c r="H141" s="17">
        <f t="shared" si="5"/>
        <v>135</v>
      </c>
      <c r="I141" s="14">
        <v>0.90053508907220714</v>
      </c>
      <c r="J141" s="14">
        <v>0.84912918648316971</v>
      </c>
      <c r="K141" s="14">
        <v>0.19934870834812357</v>
      </c>
      <c r="L141" s="14">
        <v>0.28382396932879872</v>
      </c>
      <c r="M141" s="14">
        <v>0.7358163271587207</v>
      </c>
      <c r="N141" s="14">
        <v>0.30593249485563034</v>
      </c>
      <c r="O141" s="14">
        <v>0.78235831099304032</v>
      </c>
    </row>
    <row r="142" spans="1:15" x14ac:dyDescent="0.25">
      <c r="A142" s="17">
        <f t="shared" si="4"/>
        <v>136</v>
      </c>
      <c r="B142" s="14">
        <v>1.2879210727916202E-2</v>
      </c>
      <c r="H142" s="17">
        <f t="shared" si="5"/>
        <v>136</v>
      </c>
      <c r="I142" s="14">
        <v>0.97652719064522586</v>
      </c>
      <c r="J142" s="14">
        <v>0.42204779718206276</v>
      </c>
      <c r="K142" s="14">
        <v>0.74601482720676393</v>
      </c>
      <c r="L142" s="14">
        <v>0.85589486739250076</v>
      </c>
      <c r="M142" s="14">
        <v>0.69476268137419428</v>
      </c>
      <c r="N142" s="14">
        <v>0.63803277474504083</v>
      </c>
      <c r="O142" s="14">
        <v>0.56923489762988633</v>
      </c>
    </row>
    <row r="143" spans="1:15" x14ac:dyDescent="0.25">
      <c r="A143" s="17">
        <f t="shared" si="4"/>
        <v>137</v>
      </c>
      <c r="B143" s="14">
        <v>0.81162318113027099</v>
      </c>
      <c r="H143" s="17">
        <f t="shared" si="5"/>
        <v>137</v>
      </c>
      <c r="I143" s="14">
        <v>0.61991558940585323</v>
      </c>
      <c r="J143" s="14">
        <v>0.86585876821659258</v>
      </c>
      <c r="K143" s="14">
        <v>0.1172470084729087</v>
      </c>
      <c r="L143" s="14">
        <v>0.33682306298129527</v>
      </c>
      <c r="M143" s="14">
        <v>0.39316462832885557</v>
      </c>
      <c r="N143" s="14">
        <v>0.16677649299291275</v>
      </c>
      <c r="O143" s="14">
        <v>0.14519253730092707</v>
      </c>
    </row>
    <row r="144" spans="1:15" x14ac:dyDescent="0.25">
      <c r="A144" s="17">
        <f t="shared" si="4"/>
        <v>138</v>
      </c>
      <c r="B144" s="14">
        <v>9.0365789258733509E-2</v>
      </c>
      <c r="H144" s="17">
        <f t="shared" si="5"/>
        <v>138</v>
      </c>
      <c r="I144" s="14">
        <v>0.33727107701416503</v>
      </c>
      <c r="J144" s="14">
        <v>0.15265294036894894</v>
      </c>
      <c r="K144" s="14">
        <v>0.24513557887980797</v>
      </c>
      <c r="L144" s="14">
        <v>0.89963683577567966</v>
      </c>
      <c r="M144" s="14">
        <v>0.21017080789394627</v>
      </c>
      <c r="N144" s="14">
        <v>1.7419345722528456E-2</v>
      </c>
      <c r="O144" s="14">
        <v>0.31557831831793171</v>
      </c>
    </row>
    <row r="145" spans="1:15" x14ac:dyDescent="0.25">
      <c r="A145" s="17">
        <f t="shared" si="4"/>
        <v>139</v>
      </c>
      <c r="B145" s="14">
        <v>0.69120410355081841</v>
      </c>
      <c r="H145" s="17">
        <f t="shared" si="5"/>
        <v>139</v>
      </c>
      <c r="I145" s="14">
        <v>0.76806283820829702</v>
      </c>
      <c r="J145" s="14">
        <v>0.50093522208331598</v>
      </c>
      <c r="K145" s="14">
        <v>0.40115691502582707</v>
      </c>
      <c r="L145" s="14">
        <v>0.59992008411505948</v>
      </c>
      <c r="M145" s="14">
        <v>0.28924274696647079</v>
      </c>
      <c r="N145" s="14">
        <v>0.51782446896698053</v>
      </c>
      <c r="O145" s="14">
        <v>0.94307464351344994</v>
      </c>
    </row>
    <row r="146" spans="1:15" x14ac:dyDescent="0.25">
      <c r="A146" s="17">
        <f t="shared" si="4"/>
        <v>140</v>
      </c>
      <c r="B146" s="14">
        <v>0.66799060583808467</v>
      </c>
      <c r="H146" s="17">
        <f t="shared" si="5"/>
        <v>140</v>
      </c>
      <c r="I146" s="14">
        <v>0.58597681040765248</v>
      </c>
      <c r="J146" s="14">
        <v>0.73829605091578498</v>
      </c>
      <c r="K146" s="14">
        <v>0.34509329801384525</v>
      </c>
      <c r="L146" s="14">
        <v>0.63755117911299874</v>
      </c>
      <c r="M146" s="14">
        <v>0.7073362898897283</v>
      </c>
      <c r="N146" s="14">
        <v>0.76146773901781561</v>
      </c>
      <c r="O146" s="14">
        <v>0.57447284877161608</v>
      </c>
    </row>
    <row r="147" spans="1:15" x14ac:dyDescent="0.25">
      <c r="A147" s="17">
        <f t="shared" si="4"/>
        <v>141</v>
      </c>
      <c r="B147" s="14">
        <v>0.9241776545845225</v>
      </c>
      <c r="H147" s="17">
        <f t="shared" si="5"/>
        <v>141</v>
      </c>
      <c r="I147" s="14">
        <v>0.77995734801608052</v>
      </c>
      <c r="J147" s="14">
        <v>3.3733909052162669E-3</v>
      </c>
      <c r="K147" s="14">
        <v>0.142967714109692</v>
      </c>
      <c r="L147" s="14">
        <v>0.33512144537383481</v>
      </c>
      <c r="M147" s="14">
        <v>0.75597077005728985</v>
      </c>
      <c r="N147" s="14">
        <v>0.94442840347182166</v>
      </c>
      <c r="O147" s="14">
        <v>9.6720115738647472E-2</v>
      </c>
    </row>
    <row r="148" spans="1:15" x14ac:dyDescent="0.25">
      <c r="A148" s="17">
        <f t="shared" si="4"/>
        <v>142</v>
      </c>
      <c r="B148" s="14">
        <v>0.18112772812982758</v>
      </c>
      <c r="H148" s="17">
        <f t="shared" si="5"/>
        <v>142</v>
      </c>
      <c r="I148" s="14">
        <v>0.42321742935977757</v>
      </c>
      <c r="J148" s="14">
        <v>0.644797642060006</v>
      </c>
      <c r="K148" s="14">
        <v>0.66306229705572373</v>
      </c>
      <c r="L148" s="14">
        <v>0.53620298709879222</v>
      </c>
      <c r="M148" s="14">
        <v>0.42817051993832533</v>
      </c>
      <c r="N148" s="14">
        <v>0.57368491744060002</v>
      </c>
      <c r="O148" s="14">
        <v>0.85288939501197103</v>
      </c>
    </row>
    <row r="149" spans="1:15" x14ac:dyDescent="0.25">
      <c r="A149" s="17">
        <f t="shared" si="4"/>
        <v>143</v>
      </c>
      <c r="B149" s="14">
        <v>0.16888401478718595</v>
      </c>
      <c r="H149" s="17">
        <f t="shared" si="5"/>
        <v>143</v>
      </c>
      <c r="I149" s="14">
        <v>0.78378819290655777</v>
      </c>
      <c r="J149" s="14">
        <v>0.11801369352707969</v>
      </c>
      <c r="K149" s="14">
        <v>0.45593160430704105</v>
      </c>
      <c r="L149" s="14">
        <v>0.13756016139970195</v>
      </c>
      <c r="M149" s="14">
        <v>0.78192053484847812</v>
      </c>
      <c r="N149" s="14">
        <v>0.42685825874999983</v>
      </c>
      <c r="O149" s="14">
        <v>0.43719323810763056</v>
      </c>
    </row>
    <row r="150" spans="1:15" x14ac:dyDescent="0.25">
      <c r="A150" s="17">
        <f t="shared" si="4"/>
        <v>144</v>
      </c>
      <c r="B150" s="14">
        <v>1.5932988569732576E-2</v>
      </c>
      <c r="H150" s="17">
        <f t="shared" si="5"/>
        <v>144</v>
      </c>
      <c r="I150" s="14">
        <v>0.66999409820903588</v>
      </c>
      <c r="J150" s="14">
        <v>0.83558264530906678</v>
      </c>
      <c r="K150" s="14">
        <v>0.73871518321319996</v>
      </c>
      <c r="L150" s="14">
        <v>0.41495222407935406</v>
      </c>
      <c r="M150" s="14">
        <v>0.45614979464201044</v>
      </c>
      <c r="N150" s="14">
        <v>0.94896069880943235</v>
      </c>
      <c r="O150" s="14">
        <v>0.30811066425841183</v>
      </c>
    </row>
    <row r="151" spans="1:15" x14ac:dyDescent="0.25">
      <c r="A151" s="17">
        <f t="shared" si="4"/>
        <v>145</v>
      </c>
      <c r="B151" s="14">
        <v>0.4346360551981846</v>
      </c>
      <c r="H151" s="17">
        <f t="shared" si="5"/>
        <v>145</v>
      </c>
      <c r="I151" s="14">
        <v>4.9178156209411794E-2</v>
      </c>
      <c r="J151" s="14">
        <v>0.38365388029303471</v>
      </c>
      <c r="K151" s="14">
        <v>0.75305001859528209</v>
      </c>
      <c r="L151" s="14">
        <v>0.3486887401636567</v>
      </c>
      <c r="M151" s="14">
        <v>0.39583529488498737</v>
      </c>
      <c r="N151" s="14">
        <v>0.85561030011718042</v>
      </c>
      <c r="O151" s="14">
        <v>0.77593042193471007</v>
      </c>
    </row>
    <row r="152" spans="1:15" x14ac:dyDescent="0.25">
      <c r="A152" s="17">
        <f t="shared" si="4"/>
        <v>146</v>
      </c>
      <c r="B152" s="14">
        <v>0.12294954819713266</v>
      </c>
      <c r="H152" s="17">
        <f t="shared" si="5"/>
        <v>146</v>
      </c>
      <c r="I152" s="14">
        <v>0.12940220779873279</v>
      </c>
      <c r="J152" s="14">
        <v>0.29281988899476485</v>
      </c>
      <c r="K152" s="14">
        <v>0.10042508107653081</v>
      </c>
      <c r="L152" s="14">
        <v>0.83671641560205068</v>
      </c>
      <c r="M152" s="14">
        <v>0.71535937726162391</v>
      </c>
      <c r="N152" s="14">
        <v>0.45998980229100606</v>
      </c>
      <c r="O152" s="14">
        <v>6.0380342054277003E-2</v>
      </c>
    </row>
    <row r="153" spans="1:15" x14ac:dyDescent="0.25">
      <c r="A153" s="17">
        <f t="shared" si="4"/>
        <v>147</v>
      </c>
      <c r="B153" s="14">
        <v>0.18287588077252348</v>
      </c>
      <c r="H153" s="17">
        <f t="shared" si="5"/>
        <v>147</v>
      </c>
      <c r="I153" s="14">
        <v>0.79319836756905582</v>
      </c>
      <c r="J153" s="14">
        <v>2.8277730495408271E-2</v>
      </c>
      <c r="K153" s="14">
        <v>0.90468304896566154</v>
      </c>
      <c r="L153" s="14">
        <v>0.8796295019734296</v>
      </c>
      <c r="M153" s="14">
        <v>0.46916388484824678</v>
      </c>
      <c r="N153" s="14">
        <v>0.143084616988987</v>
      </c>
      <c r="O153" s="14">
        <v>0.95503789533538375</v>
      </c>
    </row>
    <row r="154" spans="1:15" x14ac:dyDescent="0.25">
      <c r="A154" s="17">
        <f t="shared" si="4"/>
        <v>148</v>
      </c>
      <c r="B154" s="14">
        <v>0.8454113260473326</v>
      </c>
      <c r="H154" s="17">
        <f t="shared" si="5"/>
        <v>148</v>
      </c>
      <c r="I154" s="14">
        <v>0.44847389316771391</v>
      </c>
      <c r="J154" s="14">
        <v>0.29487052284553927</v>
      </c>
      <c r="K154" s="14">
        <v>0.73134114797801675</v>
      </c>
      <c r="L154" s="14">
        <v>0.72660434388646955</v>
      </c>
      <c r="M154" s="14">
        <v>0.31693407192152301</v>
      </c>
      <c r="N154" s="14">
        <v>0.41274288069984277</v>
      </c>
      <c r="O154" s="14">
        <v>0.86662458367694273</v>
      </c>
    </row>
    <row r="155" spans="1:15" x14ac:dyDescent="0.25">
      <c r="A155" s="17">
        <f t="shared" si="4"/>
        <v>149</v>
      </c>
      <c r="B155" s="14">
        <v>0.90389508053797396</v>
      </c>
      <c r="H155" s="17">
        <f t="shared" si="5"/>
        <v>149</v>
      </c>
      <c r="I155" s="14">
        <v>0.75085961353762498</v>
      </c>
      <c r="J155" s="14">
        <v>0.16520008797158525</v>
      </c>
      <c r="K155" s="14">
        <v>3.1373280062003017E-2</v>
      </c>
      <c r="L155" s="14">
        <v>8.8207567119010233E-2</v>
      </c>
      <c r="M155" s="14">
        <v>0.25573477373619613</v>
      </c>
      <c r="N155" s="14">
        <v>0.36987465366080019</v>
      </c>
      <c r="O155" s="14">
        <v>0.23826341877403512</v>
      </c>
    </row>
    <row r="156" spans="1:15" x14ac:dyDescent="0.25">
      <c r="A156" s="17">
        <f t="shared" si="4"/>
        <v>150</v>
      </c>
      <c r="B156" s="14">
        <v>0.29007058162896671</v>
      </c>
      <c r="H156" s="17">
        <f t="shared" si="5"/>
        <v>150</v>
      </c>
      <c r="I156" s="14">
        <v>0.58843168188168771</v>
      </c>
      <c r="J156" s="14">
        <v>0.46370882526084978</v>
      </c>
      <c r="K156" s="14">
        <v>0.8595309431642888</v>
      </c>
      <c r="L156" s="14">
        <v>0.73420475685387709</v>
      </c>
      <c r="M156" s="14">
        <v>0.24379021101916842</v>
      </c>
      <c r="N156" s="14">
        <v>0.48120156998478281</v>
      </c>
      <c r="O156" s="14">
        <v>0.29712090305773264</v>
      </c>
    </row>
    <row r="157" spans="1:15" x14ac:dyDescent="0.25">
      <c r="A157" s="17">
        <f t="shared" si="4"/>
        <v>151</v>
      </c>
      <c r="B157" s="14">
        <v>0.63132726747688073</v>
      </c>
      <c r="H157" s="17">
        <f t="shared" si="5"/>
        <v>151</v>
      </c>
      <c r="I157" s="14">
        <v>0.3425385649007745</v>
      </c>
      <c r="J157" s="14">
        <v>0.87961243742087591</v>
      </c>
      <c r="K157" s="14">
        <v>0.10120213908971432</v>
      </c>
      <c r="L157" s="14">
        <v>0.60559392672438594</v>
      </c>
      <c r="M157" s="14">
        <v>0.94454869069741398</v>
      </c>
      <c r="N157" s="14">
        <v>0.94706797253608299</v>
      </c>
      <c r="O157" s="14">
        <v>0.98706590817561068</v>
      </c>
    </row>
    <row r="158" spans="1:15" x14ac:dyDescent="0.25">
      <c r="A158" s="17">
        <f t="shared" si="4"/>
        <v>152</v>
      </c>
      <c r="B158" s="14">
        <v>2.3168452336647438E-2</v>
      </c>
      <c r="H158" s="17">
        <f t="shared" si="5"/>
        <v>152</v>
      </c>
      <c r="I158" s="14">
        <v>0.47594393613427943</v>
      </c>
      <c r="J158" s="14">
        <v>0.53186614130925269</v>
      </c>
      <c r="K158" s="14">
        <v>0.15200245437658522</v>
      </c>
      <c r="L158" s="14">
        <v>0.61121838361722769</v>
      </c>
      <c r="M158" s="14">
        <v>9.511389398995751E-2</v>
      </c>
      <c r="N158" s="14">
        <v>0.81526721449994244</v>
      </c>
      <c r="O158" s="14">
        <v>9.0030701799727053E-3</v>
      </c>
    </row>
    <row r="159" spans="1:15" x14ac:dyDescent="0.25">
      <c r="A159" s="17">
        <f t="shared" si="4"/>
        <v>153</v>
      </c>
      <c r="B159" s="14">
        <v>0.98551157070491036</v>
      </c>
      <c r="H159" s="17">
        <f t="shared" si="5"/>
        <v>153</v>
      </c>
      <c r="I159" s="14">
        <v>0.26037129861551855</v>
      </c>
      <c r="J159" s="14">
        <v>0.86929925217663084</v>
      </c>
      <c r="K159" s="14">
        <v>0.99457694711221989</v>
      </c>
      <c r="L159" s="14">
        <v>0.8714727121405601</v>
      </c>
      <c r="M159" s="14">
        <v>0.86466897309029078</v>
      </c>
      <c r="N159" s="14">
        <v>0.85384323979813104</v>
      </c>
      <c r="O159" s="14">
        <v>0.61659623708256062</v>
      </c>
    </row>
    <row r="160" spans="1:15" x14ac:dyDescent="0.25">
      <c r="A160" s="17">
        <f t="shared" si="4"/>
        <v>154</v>
      </c>
      <c r="B160" s="14">
        <v>0.35306938545344224</v>
      </c>
      <c r="H160" s="17">
        <f t="shared" si="5"/>
        <v>154</v>
      </c>
      <c r="I160" s="14">
        <v>0.13177727658870508</v>
      </c>
      <c r="J160" s="14">
        <v>0.89810137973949355</v>
      </c>
      <c r="K160" s="14">
        <v>0.6207562171840395</v>
      </c>
      <c r="L160" s="14">
        <v>0.30529745528553864</v>
      </c>
      <c r="M160" s="14">
        <v>0.67365343249229903</v>
      </c>
      <c r="N160" s="14">
        <v>0.45910403836860481</v>
      </c>
      <c r="O160" s="14">
        <v>0.22764899450888509</v>
      </c>
    </row>
    <row r="161" spans="1:15" x14ac:dyDescent="0.25">
      <c r="A161" s="17">
        <f t="shared" si="4"/>
        <v>155</v>
      </c>
      <c r="B161" s="14">
        <v>0.34849328061504115</v>
      </c>
      <c r="H161" s="17">
        <f t="shared" si="5"/>
        <v>155</v>
      </c>
      <c r="I161" s="14">
        <v>0.48250303937393291</v>
      </c>
      <c r="J161" s="14">
        <v>0.19308548043083007</v>
      </c>
      <c r="K161" s="14">
        <v>0.56689334759457188</v>
      </c>
      <c r="L161" s="14">
        <v>0.72439552013992214</v>
      </c>
      <c r="M161" s="14">
        <v>0.2882604939963529</v>
      </c>
      <c r="N161" s="14">
        <v>0.33349118598673066</v>
      </c>
      <c r="O161" s="14">
        <v>0.28301964129418411</v>
      </c>
    </row>
    <row r="162" spans="1:15" x14ac:dyDescent="0.25">
      <c r="A162" s="17">
        <f t="shared" si="4"/>
        <v>156</v>
      </c>
      <c r="B162" s="14">
        <v>0.39202545579054293</v>
      </c>
      <c r="H162" s="17">
        <f t="shared" si="5"/>
        <v>156</v>
      </c>
      <c r="I162" s="14">
        <v>0.76099329045297548</v>
      </c>
      <c r="J162" s="14">
        <v>0.52841494548146051</v>
      </c>
      <c r="K162" s="14">
        <v>0.93621202906724721</v>
      </c>
      <c r="L162" s="14">
        <v>3.6004926088888833E-2</v>
      </c>
      <c r="M162" s="14">
        <v>0.32688787755293214</v>
      </c>
      <c r="N162" s="14">
        <v>0.17703891600612731</v>
      </c>
      <c r="O162" s="14">
        <v>0.37957729096780224</v>
      </c>
    </row>
    <row r="163" spans="1:15" x14ac:dyDescent="0.25">
      <c r="A163" s="17">
        <f t="shared" si="4"/>
        <v>157</v>
      </c>
      <c r="B163" s="14">
        <v>0.43389780204698691</v>
      </c>
      <c r="H163" s="17">
        <f t="shared" si="5"/>
        <v>157</v>
      </c>
      <c r="I163" s="14">
        <v>0.94876963231701317</v>
      </c>
      <c r="J163" s="14">
        <v>0.69377585038311573</v>
      </c>
      <c r="K163" s="14">
        <v>0.35069354234860772</v>
      </c>
      <c r="L163" s="14">
        <v>0.52097092443937654</v>
      </c>
      <c r="M163" s="14">
        <v>0.17907530059958909</v>
      </c>
      <c r="N163" s="14">
        <v>0.96721574689163148</v>
      </c>
      <c r="O163" s="14">
        <v>0.24173732417019056</v>
      </c>
    </row>
    <row r="164" spans="1:15" x14ac:dyDescent="0.25">
      <c r="A164" s="17">
        <f t="shared" si="4"/>
        <v>158</v>
      </c>
      <c r="B164" s="14">
        <v>0.6663116633283368</v>
      </c>
      <c r="H164" s="17">
        <f t="shared" si="5"/>
        <v>158</v>
      </c>
      <c r="I164" s="14">
        <v>0.26574117677639675</v>
      </c>
      <c r="J164" s="14">
        <v>0.92668310215839278</v>
      </c>
      <c r="K164" s="14">
        <v>7.5296148318167777E-2</v>
      </c>
      <c r="L164" s="14">
        <v>0.96348909299703034</v>
      </c>
      <c r="M164" s="14">
        <v>0.66777606191354855</v>
      </c>
      <c r="N164" s="14">
        <v>0.85456427514033129</v>
      </c>
      <c r="O164" s="14">
        <v>0.41077483696065542</v>
      </c>
    </row>
    <row r="165" spans="1:15" x14ac:dyDescent="0.25">
      <c r="A165" s="17">
        <f t="shared" si="4"/>
        <v>159</v>
      </c>
      <c r="B165" s="14">
        <v>0.86621846812664804</v>
      </c>
      <c r="H165" s="17">
        <f t="shared" si="5"/>
        <v>159</v>
      </c>
      <c r="I165" s="14">
        <v>0.99226332660902206</v>
      </c>
      <c r="J165" s="14">
        <v>0.48999458883142655</v>
      </c>
      <c r="K165" s="14">
        <v>0.42717382469554555</v>
      </c>
      <c r="L165" s="14">
        <v>0.95333549129608131</v>
      </c>
      <c r="M165" s="14">
        <v>0.77959905648813699</v>
      </c>
      <c r="N165" s="14">
        <v>0.72238486760270082</v>
      </c>
      <c r="O165" s="14">
        <v>0.957196704711475</v>
      </c>
    </row>
    <row r="166" spans="1:15" x14ac:dyDescent="0.25">
      <c r="A166" s="17">
        <f t="shared" si="4"/>
        <v>160</v>
      </c>
      <c r="B166" s="14">
        <v>4.1021232672472929E-2</v>
      </c>
      <c r="H166" s="17">
        <f t="shared" si="5"/>
        <v>160</v>
      </c>
      <c r="I166" s="14">
        <v>0.9760850132934985</v>
      </c>
      <c r="J166" s="14">
        <v>0.50579876167711224</v>
      </c>
      <c r="K166" s="14">
        <v>0.86944415876779002</v>
      </c>
      <c r="L166" s="14">
        <v>0.43449894454872251</v>
      </c>
      <c r="M166" s="14">
        <v>0.1415982641588347</v>
      </c>
      <c r="N166" s="14">
        <v>0.73549524082220485</v>
      </c>
      <c r="O166" s="14">
        <v>0.70688804498009006</v>
      </c>
    </row>
    <row r="167" spans="1:15" x14ac:dyDescent="0.25">
      <c r="A167" s="17">
        <f t="shared" si="4"/>
        <v>161</v>
      </c>
      <c r="B167" s="14">
        <v>0.1996009268803367</v>
      </c>
      <c r="H167" s="17">
        <f t="shared" si="5"/>
        <v>161</v>
      </c>
      <c r="I167" s="14">
        <v>0.85133624641445615</v>
      </c>
      <c r="J167" s="14">
        <v>0.8204504333963708</v>
      </c>
      <c r="K167" s="14">
        <v>0.23822071217770147</v>
      </c>
      <c r="L167" s="14">
        <v>0.78036239552171771</v>
      </c>
      <c r="M167" s="14">
        <v>0.7984171273675158</v>
      </c>
      <c r="N167" s="14">
        <v>7.7553552840017304E-3</v>
      </c>
      <c r="O167" s="14">
        <v>0.34264108517326697</v>
      </c>
    </row>
    <row r="168" spans="1:15" x14ac:dyDescent="0.25">
      <c r="A168" s="17">
        <f t="shared" si="4"/>
        <v>162</v>
      </c>
      <c r="B168" s="14">
        <v>0.24425130364535697</v>
      </c>
      <c r="H168" s="17">
        <f t="shared" si="5"/>
        <v>162</v>
      </c>
      <c r="I168" s="14">
        <v>6.5049295259816176E-2</v>
      </c>
      <c r="J168" s="14">
        <v>0.58743525343332514</v>
      </c>
      <c r="K168" s="14">
        <v>0.60953347326843621</v>
      </c>
      <c r="L168" s="14">
        <v>0.59992297748288581</v>
      </c>
      <c r="M168" s="14">
        <v>0.53778959530814863</v>
      </c>
      <c r="N168" s="14">
        <v>0.63973155140712135</v>
      </c>
      <c r="O168" s="14">
        <v>0.34667102392069049</v>
      </c>
    </row>
    <row r="169" spans="1:15" x14ac:dyDescent="0.25">
      <c r="A169" s="17">
        <f t="shared" si="4"/>
        <v>163</v>
      </c>
      <c r="B169" s="14">
        <v>0.24066314916328313</v>
      </c>
      <c r="H169" s="17">
        <f t="shared" si="5"/>
        <v>163</v>
      </c>
      <c r="I169" s="14">
        <v>0.61714241820523996</v>
      </c>
      <c r="J169" s="14">
        <v>0.94482629908981042</v>
      </c>
      <c r="K169" s="14">
        <v>0.43175902976803393</v>
      </c>
      <c r="L169" s="14">
        <v>0.15630370623391121</v>
      </c>
      <c r="M169" s="14">
        <v>0.94799840133043711</v>
      </c>
      <c r="N169" s="14">
        <v>0.43303621023242167</v>
      </c>
      <c r="O169" s="14">
        <v>0.87060363180147937</v>
      </c>
    </row>
    <row r="170" spans="1:15" x14ac:dyDescent="0.25">
      <c r="A170" s="17">
        <f t="shared" si="4"/>
        <v>164</v>
      </c>
      <c r="B170" s="14">
        <v>0.10060285168136474</v>
      </c>
      <c r="H170" s="17">
        <f t="shared" si="5"/>
        <v>164</v>
      </c>
      <c r="I170" s="14">
        <v>0.66539924603620582</v>
      </c>
      <c r="J170" s="14">
        <v>0.94087950159587808</v>
      </c>
      <c r="K170" s="14">
        <v>0.70611447541526651</v>
      </c>
      <c r="L170" s="14">
        <v>0.91152387733116236</v>
      </c>
      <c r="M170" s="14">
        <v>0.68728992878736128</v>
      </c>
      <c r="N170" s="14">
        <v>0.65167970818753918</v>
      </c>
      <c r="O170" s="14">
        <v>0.22287171656729221</v>
      </c>
    </row>
    <row r="171" spans="1:15" x14ac:dyDescent="0.25">
      <c r="A171" s="17">
        <f t="shared" si="4"/>
        <v>165</v>
      </c>
      <c r="B171" s="14">
        <v>0.85183822684423882</v>
      </c>
      <c r="H171" s="17">
        <f t="shared" si="5"/>
        <v>165</v>
      </c>
      <c r="I171" s="14">
        <v>8.3343041363101888E-2</v>
      </c>
      <c r="J171" s="14">
        <v>0.90804693153807114</v>
      </c>
      <c r="K171" s="14">
        <v>0.34919573171057583</v>
      </c>
      <c r="L171" s="14">
        <v>3.5193424603138124E-2</v>
      </c>
      <c r="M171" s="14">
        <v>0.11291154159939187</v>
      </c>
      <c r="N171" s="14">
        <v>0.43156035034658924</v>
      </c>
      <c r="O171" s="14">
        <v>0.60746468677312182</v>
      </c>
    </row>
    <row r="172" spans="1:15" x14ac:dyDescent="0.25">
      <c r="A172" s="17">
        <f t="shared" si="4"/>
        <v>166</v>
      </c>
      <c r="B172" s="14">
        <v>0.84138612641253085</v>
      </c>
      <c r="H172" s="17">
        <f t="shared" si="5"/>
        <v>166</v>
      </c>
      <c r="I172" s="14">
        <v>0.38265465082692118</v>
      </c>
      <c r="J172" s="14">
        <v>0.41089204400852075</v>
      </c>
      <c r="K172" s="14">
        <v>0.94894668993906417</v>
      </c>
      <c r="L172" s="14">
        <v>0.88737037379422612</v>
      </c>
      <c r="M172" s="14">
        <v>0.27258886496576906</v>
      </c>
      <c r="N172" s="14">
        <v>8.5237777222808564E-3</v>
      </c>
      <c r="O172" s="14">
        <v>0.19427089710478562</v>
      </c>
    </row>
    <row r="173" spans="1:15" x14ac:dyDescent="0.25">
      <c r="A173" s="17">
        <f t="shared" si="4"/>
        <v>167</v>
      </c>
      <c r="B173" s="14">
        <v>0.32263602426485649</v>
      </c>
      <c r="H173" s="17">
        <f t="shared" si="5"/>
        <v>167</v>
      </c>
      <c r="I173" s="14">
        <v>0.53283819300521107</v>
      </c>
      <c r="J173" s="14">
        <v>0.96706793804709612</v>
      </c>
      <c r="K173" s="14">
        <v>1.5382221940890894E-2</v>
      </c>
      <c r="L173" s="14">
        <v>0.89294948986153933</v>
      </c>
      <c r="M173" s="14">
        <v>0.7749456284531091</v>
      </c>
      <c r="N173" s="14">
        <v>0.19269040492526812</v>
      </c>
      <c r="O173" s="14">
        <v>0.57289757442873679</v>
      </c>
    </row>
    <row r="174" spans="1:15" x14ac:dyDescent="0.25">
      <c r="A174" s="17">
        <f t="shared" si="4"/>
        <v>168</v>
      </c>
      <c r="B174" s="14">
        <v>0.35791335134640023</v>
      </c>
      <c r="H174" s="17">
        <f t="shared" si="5"/>
        <v>168</v>
      </c>
      <c r="I174" s="14">
        <v>0.62631727927386471</v>
      </c>
      <c r="J174" s="14">
        <v>0.8307598032533462</v>
      </c>
      <c r="K174" s="14">
        <v>0.80552208860787144</v>
      </c>
      <c r="L174" s="14">
        <v>9.9611516122086297E-2</v>
      </c>
      <c r="M174" s="14">
        <v>0.40684301824583025</v>
      </c>
      <c r="N174" s="14">
        <v>1.8036452187876306E-2</v>
      </c>
      <c r="O174" s="14">
        <v>0.99707414473080458</v>
      </c>
    </row>
    <row r="175" spans="1:15" x14ac:dyDescent="0.25">
      <c r="A175" s="17">
        <f t="shared" si="4"/>
        <v>169</v>
      </c>
      <c r="B175" s="14">
        <v>0.1823253860124614</v>
      </c>
      <c r="H175" s="17">
        <f t="shared" si="5"/>
        <v>169</v>
      </c>
      <c r="I175" s="14">
        <v>0.67247115008596614</v>
      </c>
      <c r="J175" s="14">
        <v>0.10557997390620821</v>
      </c>
      <c r="K175" s="14">
        <v>0.90888451587977426</v>
      </c>
      <c r="L175" s="14">
        <v>0.42645379876820699</v>
      </c>
      <c r="M175" s="14">
        <v>0.89704065911156783</v>
      </c>
      <c r="N175" s="14">
        <v>0.37595546339948516</v>
      </c>
      <c r="O175" s="14">
        <v>0.80626831664935139</v>
      </c>
    </row>
    <row r="176" spans="1:15" x14ac:dyDescent="0.25">
      <c r="A176" s="17">
        <f t="shared" si="4"/>
        <v>170</v>
      </c>
      <c r="B176" s="14">
        <v>4.1909154922796454E-2</v>
      </c>
      <c r="H176" s="17">
        <f t="shared" si="5"/>
        <v>170</v>
      </c>
      <c r="I176" s="14">
        <v>0.13987334888531588</v>
      </c>
      <c r="J176" s="14">
        <v>0.82192942402560498</v>
      </c>
      <c r="K176" s="14">
        <v>0.36961275156306583</v>
      </c>
      <c r="L176" s="14">
        <v>0.53524811564462849</v>
      </c>
      <c r="M176" s="14">
        <v>0.55403785704046216</v>
      </c>
      <c r="N176" s="14">
        <v>0.7226916780898639</v>
      </c>
      <c r="O176" s="14">
        <v>0.83072757960269428</v>
      </c>
    </row>
    <row r="177" spans="1:15" x14ac:dyDescent="0.25">
      <c r="A177" s="17">
        <f t="shared" si="4"/>
        <v>171</v>
      </c>
      <c r="B177" s="14">
        <v>0.46770160701816055</v>
      </c>
      <c r="H177" s="17">
        <f t="shared" si="5"/>
        <v>171</v>
      </c>
      <c r="I177" s="14">
        <v>0.62958477044151273</v>
      </c>
      <c r="J177" s="14">
        <v>0.74117609795540329</v>
      </c>
      <c r="K177" s="14">
        <v>0.64515097213023287</v>
      </c>
      <c r="L177" s="14">
        <v>0.720447026646306</v>
      </c>
      <c r="M177" s="14">
        <v>0.19040244757236469</v>
      </c>
      <c r="N177" s="14">
        <v>0.32064858598900803</v>
      </c>
      <c r="O177" s="14">
        <v>0.54984755537720986</v>
      </c>
    </row>
    <row r="178" spans="1:15" x14ac:dyDescent="0.25">
      <c r="A178" s="17">
        <f t="shared" si="4"/>
        <v>172</v>
      </c>
      <c r="B178" s="14">
        <v>0.84699920374728865</v>
      </c>
      <c r="H178" s="17">
        <f t="shared" si="5"/>
        <v>172</v>
      </c>
      <c r="I178" s="14">
        <v>0.87274987058892972</v>
      </c>
      <c r="J178" s="14">
        <v>0.92373255296286882</v>
      </c>
      <c r="K178" s="14">
        <v>9.8526428175140124E-2</v>
      </c>
      <c r="L178" s="14">
        <v>0.84149908557248887</v>
      </c>
      <c r="M178" s="14">
        <v>0.90340822196663684</v>
      </c>
      <c r="N178" s="14">
        <v>0.32287055034021694</v>
      </c>
      <c r="O178" s="14">
        <v>0.3940350771615958</v>
      </c>
    </row>
    <row r="179" spans="1:15" x14ac:dyDescent="0.25">
      <c r="A179" s="17">
        <f t="shared" si="4"/>
        <v>173</v>
      </c>
      <c r="B179" s="14">
        <v>0.24897573253563543</v>
      </c>
      <c r="H179" s="17">
        <f t="shared" si="5"/>
        <v>173</v>
      </c>
      <c r="I179" s="14">
        <v>0.93298983556406967</v>
      </c>
      <c r="J179" s="14">
        <v>0.81465532563173026</v>
      </c>
      <c r="K179" s="14">
        <v>0.85446344772662564</v>
      </c>
      <c r="L179" s="14">
        <v>0.3772073597728629</v>
      </c>
      <c r="M179" s="14">
        <v>0.19372581647656406</v>
      </c>
      <c r="N179" s="14">
        <v>0.32058728353428667</v>
      </c>
      <c r="O179" s="14">
        <v>5.0869080649775911E-2</v>
      </c>
    </row>
    <row r="180" spans="1:15" x14ac:dyDescent="0.25">
      <c r="A180" s="17">
        <f t="shared" si="4"/>
        <v>174</v>
      </c>
      <c r="B180" s="14">
        <v>0.71412174993923339</v>
      </c>
      <c r="H180" s="17">
        <f t="shared" si="5"/>
        <v>174</v>
      </c>
      <c r="I180" s="14">
        <v>0.80764868221079911</v>
      </c>
      <c r="J180" s="14">
        <v>0.5652258651437484</v>
      </c>
      <c r="K180" s="14">
        <v>0.6691242052809947</v>
      </c>
      <c r="L180" s="14">
        <v>0.347632005246715</v>
      </c>
      <c r="M180" s="14">
        <v>2.0764869345987536E-2</v>
      </c>
      <c r="N180" s="14">
        <v>0.75263696528608393</v>
      </c>
      <c r="O180" s="14">
        <v>0.29653134300961848</v>
      </c>
    </row>
    <row r="181" spans="1:15" x14ac:dyDescent="0.25">
      <c r="A181" s="17">
        <f t="shared" si="4"/>
        <v>175</v>
      </c>
      <c r="B181" s="14">
        <v>0.9982064279991999</v>
      </c>
      <c r="H181" s="17">
        <f t="shared" si="5"/>
        <v>175</v>
      </c>
      <c r="I181" s="14">
        <v>0.31333702381205009</v>
      </c>
      <c r="J181" s="14">
        <v>0.40330858310936057</v>
      </c>
      <c r="K181" s="14">
        <v>0.66307349516296388</v>
      </c>
      <c r="L181" s="14">
        <v>0.79988711785434863</v>
      </c>
      <c r="M181" s="14">
        <v>1.3587239271817153E-2</v>
      </c>
      <c r="N181" s="14">
        <v>0.51698260678780783</v>
      </c>
      <c r="O181" s="14">
        <v>0.21146514476545808</v>
      </c>
    </row>
    <row r="182" spans="1:15" x14ac:dyDescent="0.25">
      <c r="A182" s="17">
        <f t="shared" si="4"/>
        <v>176</v>
      </c>
      <c r="B182" s="14">
        <v>4.6075044085332806E-2</v>
      </c>
      <c r="H182" s="17">
        <f t="shared" si="5"/>
        <v>176</v>
      </c>
      <c r="I182" s="14">
        <v>0.55371124757131585</v>
      </c>
      <c r="J182" s="14">
        <v>0.48598017928250326</v>
      </c>
      <c r="K182" s="14">
        <v>0.69681794711244194</v>
      </c>
      <c r="L182" s="14">
        <v>0.7666297414414901</v>
      </c>
      <c r="M182" s="14">
        <v>0.96588874988058648</v>
      </c>
      <c r="N182" s="14">
        <v>0.42853293043318685</v>
      </c>
      <c r="O182" s="14">
        <v>0.69606619249280233</v>
      </c>
    </row>
    <row r="183" spans="1:15" x14ac:dyDescent="0.25">
      <c r="A183" s="17">
        <f t="shared" si="4"/>
        <v>177</v>
      </c>
      <c r="B183" s="14">
        <v>0.44916406299667977</v>
      </c>
      <c r="H183" s="17">
        <f t="shared" si="5"/>
        <v>177</v>
      </c>
      <c r="I183" s="14">
        <v>0.468065468208688</v>
      </c>
      <c r="J183" s="14">
        <v>0.10424628586741291</v>
      </c>
      <c r="K183" s="14">
        <v>0.70001605393748367</v>
      </c>
      <c r="L183" s="14">
        <v>0.99982930412945015</v>
      </c>
      <c r="M183" s="14">
        <v>0.79885987025681726</v>
      </c>
      <c r="N183" s="14">
        <v>6.6825085629956704E-2</v>
      </c>
      <c r="O183" s="14">
        <v>0.71666163610985356</v>
      </c>
    </row>
    <row r="184" spans="1:15" x14ac:dyDescent="0.25">
      <c r="A184" s="17">
        <f t="shared" si="4"/>
        <v>178</v>
      </c>
      <c r="B184" s="14">
        <v>0.73955454093029804</v>
      </c>
      <c r="H184" s="17">
        <f t="shared" si="5"/>
        <v>178</v>
      </c>
      <c r="I184" s="14">
        <v>0.76464250406369016</v>
      </c>
      <c r="J184" s="14">
        <v>0.62742900337118701</v>
      </c>
      <c r="K184" s="14">
        <v>0.31630278855500793</v>
      </c>
      <c r="L184" s="14">
        <v>0.46486584904639239</v>
      </c>
      <c r="M184" s="14">
        <v>0.23407978498487947</v>
      </c>
      <c r="N184" s="14">
        <v>0.55846327686654162</v>
      </c>
      <c r="O184" s="14">
        <v>0.24768942298392194</v>
      </c>
    </row>
    <row r="185" spans="1:15" x14ac:dyDescent="0.25">
      <c r="A185" s="17">
        <f t="shared" si="4"/>
        <v>179</v>
      </c>
      <c r="B185" s="14">
        <v>0.82744451570587219</v>
      </c>
      <c r="H185" s="17">
        <f t="shared" si="5"/>
        <v>179</v>
      </c>
      <c r="I185" s="14">
        <v>0.55339502968554288</v>
      </c>
      <c r="J185" s="14">
        <v>0.26642161514558615</v>
      </c>
      <c r="K185" s="14">
        <v>0.81121162863785212</v>
      </c>
      <c r="L185" s="14">
        <v>0.86184350727875236</v>
      </c>
      <c r="M185" s="14">
        <v>0.80629623167230868</v>
      </c>
      <c r="N185" s="14">
        <v>0.67267990878616546</v>
      </c>
      <c r="O185" s="14">
        <v>0.74277878243483553</v>
      </c>
    </row>
    <row r="186" spans="1:15" x14ac:dyDescent="0.25">
      <c r="A186" s="17">
        <f t="shared" si="4"/>
        <v>180</v>
      </c>
      <c r="B186" s="14">
        <v>0.3384900825488667</v>
      </c>
      <c r="H186" s="17">
        <f t="shared" si="5"/>
        <v>180</v>
      </c>
      <c r="I186" s="14">
        <v>0.54379348135175531</v>
      </c>
      <c r="J186" s="14">
        <v>0.81508284739844905</v>
      </c>
      <c r="K186" s="14">
        <v>7.1211073782902812E-2</v>
      </c>
      <c r="L186" s="14">
        <v>0.80597303629775463</v>
      </c>
      <c r="M186" s="14">
        <v>0.17914726542128212</v>
      </c>
      <c r="N186" s="14">
        <v>0.3258253248345091</v>
      </c>
      <c r="O186" s="14">
        <v>0.52943946191490343</v>
      </c>
    </row>
    <row r="187" spans="1:15" x14ac:dyDescent="0.25">
      <c r="A187" s="17">
        <f t="shared" si="4"/>
        <v>181</v>
      </c>
      <c r="B187" s="14">
        <v>0.43632483157508462</v>
      </c>
      <c r="H187" s="17">
        <f t="shared" si="5"/>
        <v>181</v>
      </c>
      <c r="I187" s="14">
        <v>0.90236696574486142</v>
      </c>
      <c r="J187" s="14">
        <v>0.12187373414690617</v>
      </c>
      <c r="K187" s="14">
        <v>0.87563176721271341</v>
      </c>
      <c r="L187" s="14">
        <v>0.66682112949274852</v>
      </c>
      <c r="M187" s="14">
        <v>0.46623068632687825</v>
      </c>
      <c r="N187" s="14">
        <v>0.98246179906125308</v>
      </c>
      <c r="O187" s="14">
        <v>0.31760280992099732</v>
      </c>
    </row>
    <row r="188" spans="1:15" x14ac:dyDescent="0.25">
      <c r="A188" s="17">
        <f t="shared" si="4"/>
        <v>182</v>
      </c>
      <c r="B188" s="14">
        <v>0.2115791744030403</v>
      </c>
      <c r="H188" s="17">
        <f t="shared" si="5"/>
        <v>182</v>
      </c>
      <c r="I188" s="14">
        <v>0.74796805600043947</v>
      </c>
      <c r="J188" s="14">
        <v>0.75542906807759658</v>
      </c>
      <c r="K188" s="14">
        <v>0.81547311757581242</v>
      </c>
      <c r="L188" s="14">
        <v>0.63736699850428835</v>
      </c>
      <c r="M188" s="14">
        <v>0.16466732480105628</v>
      </c>
      <c r="N188" s="14">
        <v>0.26518813455908485</v>
      </c>
      <c r="O188" s="14">
        <v>0.90272333048058917</v>
      </c>
    </row>
    <row r="189" spans="1:15" x14ac:dyDescent="0.25">
      <c r="A189" s="17">
        <f t="shared" si="4"/>
        <v>183</v>
      </c>
      <c r="B189" s="14">
        <v>0.8357873004775882</v>
      </c>
      <c r="H189" s="17">
        <f t="shared" si="5"/>
        <v>183</v>
      </c>
      <c r="I189" s="14">
        <v>0.85857278850756324</v>
      </c>
      <c r="J189" s="14">
        <v>0.9787944946526802</v>
      </c>
      <c r="K189" s="14">
        <v>0.68170186125717391</v>
      </c>
      <c r="L189" s="14">
        <v>0.66059955326964592</v>
      </c>
      <c r="M189" s="14">
        <v>0.65255253854118911</v>
      </c>
      <c r="N189" s="14">
        <v>0.29995231715765835</v>
      </c>
      <c r="O189" s="14">
        <v>0.88322058032464923</v>
      </c>
    </row>
    <row r="190" spans="1:15" x14ac:dyDescent="0.25">
      <c r="A190" s="17">
        <f t="shared" si="4"/>
        <v>184</v>
      </c>
      <c r="B190" s="14">
        <v>0.38079341856843441</v>
      </c>
      <c r="H190" s="17">
        <f t="shared" si="5"/>
        <v>184</v>
      </c>
      <c r="I190" s="14">
        <v>0.38487504546311158</v>
      </c>
      <c r="J190" s="14">
        <v>0.75377924058926005</v>
      </c>
      <c r="K190" s="14">
        <v>0.7866370218782005</v>
      </c>
      <c r="L190" s="14">
        <v>0.84579438713144683</v>
      </c>
      <c r="M190" s="14">
        <v>0.65122650983881936</v>
      </c>
      <c r="N190" s="14">
        <v>0.15248842495272108</v>
      </c>
      <c r="O190" s="14">
        <v>0.72104153674649341</v>
      </c>
    </row>
    <row r="191" spans="1:15" x14ac:dyDescent="0.25">
      <c r="A191" s="17">
        <f t="shared" si="4"/>
        <v>185</v>
      </c>
      <c r="B191" s="14">
        <v>0.45303443205192639</v>
      </c>
      <c r="H191" s="17">
        <f t="shared" si="5"/>
        <v>185</v>
      </c>
      <c r="I191" s="14">
        <v>0.45991060736792189</v>
      </c>
      <c r="J191" s="14">
        <v>0.88693580565906061</v>
      </c>
      <c r="K191" s="14">
        <v>0.93858256187200895</v>
      </c>
      <c r="L191" s="14">
        <v>0.22875606995293873</v>
      </c>
      <c r="M191" s="14">
        <v>9.1717235333538372E-2</v>
      </c>
      <c r="N191" s="14">
        <v>0.75971067572475259</v>
      </c>
      <c r="O191" s="14">
        <v>0.25270223090295751</v>
      </c>
    </row>
    <row r="192" spans="1:15" x14ac:dyDescent="0.25">
      <c r="A192" s="17">
        <f t="shared" si="4"/>
        <v>186</v>
      </c>
      <c r="B192" s="14">
        <v>0.15416283291529487</v>
      </c>
      <c r="H192" s="17">
        <f t="shared" si="5"/>
        <v>186</v>
      </c>
      <c r="I192" s="14">
        <v>0.90456183224271747</v>
      </c>
      <c r="J192" s="14">
        <v>0.1602517387428456</v>
      </c>
      <c r="K192" s="14">
        <v>0.62092913191041865</v>
      </c>
      <c r="L192" s="14">
        <v>0.73982477219821596</v>
      </c>
      <c r="M192" s="14">
        <v>0.30343167052469877</v>
      </c>
      <c r="N192" s="14">
        <v>0.33294848166787139</v>
      </c>
      <c r="O192" s="14">
        <v>0.43088233199149129</v>
      </c>
    </row>
    <row r="193" spans="1:15" x14ac:dyDescent="0.25">
      <c r="A193" s="17">
        <f t="shared" si="4"/>
        <v>187</v>
      </c>
      <c r="B193" s="14">
        <v>0.38310427221668142</v>
      </c>
      <c r="H193" s="17">
        <f t="shared" si="5"/>
        <v>187</v>
      </c>
      <c r="I193" s="14">
        <v>0.21190448228239067</v>
      </c>
      <c r="J193" s="14">
        <v>0.72394435993490502</v>
      </c>
      <c r="K193" s="14">
        <v>0.58368717009953586</v>
      </c>
      <c r="L193" s="14">
        <v>0.29008995121358283</v>
      </c>
      <c r="M193" s="14">
        <v>0.28961387288622009</v>
      </c>
      <c r="N193" s="14">
        <v>0.2220402674182167</v>
      </c>
      <c r="O193" s="14">
        <v>0.33909696616589247</v>
      </c>
    </row>
    <row r="194" spans="1:15" x14ac:dyDescent="0.25">
      <c r="A194" s="17">
        <f t="shared" si="4"/>
        <v>188</v>
      </c>
      <c r="B194" s="14">
        <v>0.8503559879761009</v>
      </c>
      <c r="H194" s="17">
        <f t="shared" si="5"/>
        <v>188</v>
      </c>
      <c r="I194" s="14">
        <v>2.6353741800407171E-2</v>
      </c>
      <c r="J194" s="14">
        <v>0.55685201398326412</v>
      </c>
      <c r="K194" s="14">
        <v>0.43673548946610352</v>
      </c>
      <c r="L194" s="14">
        <v>0.10893907591626883</v>
      </c>
      <c r="M194" s="14">
        <v>0.25847399699246087</v>
      </c>
      <c r="N194" s="14">
        <v>1.4952531284478932E-3</v>
      </c>
      <c r="O194" s="14">
        <v>0.97938364758906693</v>
      </c>
    </row>
    <row r="195" spans="1:15" x14ac:dyDescent="0.25">
      <c r="A195" s="17">
        <f t="shared" si="4"/>
        <v>189</v>
      </c>
      <c r="B195" s="14">
        <v>3.110926817786952E-2</v>
      </c>
      <c r="H195" s="17">
        <f t="shared" si="5"/>
        <v>189</v>
      </c>
      <c r="I195" s="14">
        <v>7.4408580031108729E-2</v>
      </c>
      <c r="J195" s="14">
        <v>0.5512067032100787</v>
      </c>
      <c r="K195" s="14">
        <v>5.8837206111340801E-2</v>
      </c>
      <c r="L195" s="14">
        <v>0.12303489361407349</v>
      </c>
      <c r="M195" s="14">
        <v>0.72515748990517881</v>
      </c>
      <c r="N195" s="14">
        <v>0.61984574063196629</v>
      </c>
      <c r="O195" s="14">
        <v>0.64107398825058703</v>
      </c>
    </row>
    <row r="196" spans="1:15" x14ac:dyDescent="0.25">
      <c r="A196" s="17">
        <f t="shared" si="4"/>
        <v>190</v>
      </c>
      <c r="B196" s="14">
        <v>0.58282307807301137</v>
      </c>
      <c r="H196" s="17">
        <f t="shared" si="5"/>
        <v>190</v>
      </c>
      <c r="I196" s="14">
        <v>5.9872781536299269E-2</v>
      </c>
      <c r="J196" s="14">
        <v>0.75817467253150916</v>
      </c>
      <c r="K196" s="14">
        <v>0.86666132643404425</v>
      </c>
      <c r="L196" s="14">
        <v>0.90531682989539486</v>
      </c>
      <c r="M196" s="14">
        <v>0.28688593097941184</v>
      </c>
      <c r="N196" s="14">
        <v>0.96005208871342484</v>
      </c>
      <c r="O196" s="14">
        <v>0.25623067749951223</v>
      </c>
    </row>
    <row r="197" spans="1:15" x14ac:dyDescent="0.25">
      <c r="A197" s="17">
        <f t="shared" si="4"/>
        <v>191</v>
      </c>
      <c r="B197" s="14">
        <v>0.76735890116340633</v>
      </c>
      <c r="H197" s="17">
        <f t="shared" si="5"/>
        <v>191</v>
      </c>
      <c r="I197" s="14">
        <v>0.69331550104034612</v>
      </c>
      <c r="J197" s="14">
        <v>0.52444672520682589</v>
      </c>
      <c r="K197" s="14">
        <v>0.11114751511714682</v>
      </c>
      <c r="L197" s="14">
        <v>0.17819068458691667</v>
      </c>
      <c r="M197" s="14">
        <v>0.89508540642631995</v>
      </c>
      <c r="N197" s="14">
        <v>0.82006671169738399</v>
      </c>
      <c r="O197" s="14">
        <v>4.9921630290396535E-2</v>
      </c>
    </row>
    <row r="198" spans="1:15" x14ac:dyDescent="0.25">
      <c r="A198" s="17">
        <f t="shared" si="4"/>
        <v>192</v>
      </c>
      <c r="B198" s="14">
        <v>0.22109794515413772</v>
      </c>
      <c r="H198" s="17">
        <f t="shared" si="5"/>
        <v>192</v>
      </c>
      <c r="I198" s="14">
        <v>0.39608869577590256</v>
      </c>
      <c r="J198" s="14">
        <v>0.4531205331213054</v>
      </c>
      <c r="K198" s="14">
        <v>0.52591690993892759</v>
      </c>
      <c r="L198" s="14">
        <v>0.10776736741861648</v>
      </c>
      <c r="M198" s="14">
        <v>0.1729076358438445</v>
      </c>
      <c r="N198" s="14">
        <v>0.17975119971448483</v>
      </c>
      <c r="O198" s="14">
        <v>0.67779676788721965</v>
      </c>
    </row>
    <row r="199" spans="1:15" x14ac:dyDescent="0.25">
      <c r="A199" s="17">
        <f t="shared" si="4"/>
        <v>193</v>
      </c>
      <c r="B199" s="14">
        <v>0.38738629170148531</v>
      </c>
      <c r="H199" s="17">
        <f t="shared" si="5"/>
        <v>193</v>
      </c>
      <c r="I199" s="14">
        <v>0.77895097192196738</v>
      </c>
      <c r="J199" s="14">
        <v>0.32133651042770994</v>
      </c>
      <c r="K199" s="14">
        <v>0.21895402028873245</v>
      </c>
      <c r="L199" s="14">
        <v>0.71014680085770121</v>
      </c>
      <c r="M199" s="14">
        <v>0.60376128770011195</v>
      </c>
      <c r="N199" s="14">
        <v>0.10607460456013884</v>
      </c>
      <c r="O199" s="14">
        <v>0.67068526883432034</v>
      </c>
    </row>
    <row r="200" spans="1:15" x14ac:dyDescent="0.25">
      <c r="A200" s="17">
        <f t="shared" si="4"/>
        <v>194</v>
      </c>
      <c r="B200" s="14">
        <v>0.97621750517567396</v>
      </c>
      <c r="H200" s="17">
        <f t="shared" si="5"/>
        <v>194</v>
      </c>
      <c r="I200" s="14">
        <v>0.51711705677470332</v>
      </c>
      <c r="J200" s="14">
        <v>1.0734831696927238E-2</v>
      </c>
      <c r="K200" s="14">
        <v>0.56823837200207228</v>
      </c>
      <c r="L200" s="14">
        <v>0.24797140791557593</v>
      </c>
      <c r="M200" s="14">
        <v>0.52004403624556006</v>
      </c>
      <c r="N200" s="14">
        <v>0.52046085982433432</v>
      </c>
      <c r="O200" s="14">
        <v>0.55906824481153716</v>
      </c>
    </row>
    <row r="201" spans="1:15" x14ac:dyDescent="0.25">
      <c r="A201" s="17">
        <f t="shared" ref="A201:A256" si="6">A200+1</f>
        <v>195</v>
      </c>
      <c r="B201" s="14">
        <v>0.19176818006390084</v>
      </c>
      <c r="H201" s="17">
        <f t="shared" ref="H201:H256" si="7">H200+1</f>
        <v>195</v>
      </c>
      <c r="I201" s="14">
        <v>0.5858207163979231</v>
      </c>
      <c r="J201" s="14">
        <v>0.78850175539827816</v>
      </c>
      <c r="K201" s="14">
        <v>0.69044376392893303</v>
      </c>
      <c r="L201" s="14">
        <v>8.6557975410808341E-2</v>
      </c>
      <c r="M201" s="14">
        <v>0.43812595133849874</v>
      </c>
      <c r="N201" s="14">
        <v>0.92292469191171822</v>
      </c>
      <c r="O201" s="14">
        <v>8.9330042754197425E-2</v>
      </c>
    </row>
    <row r="202" spans="1:15" x14ac:dyDescent="0.25">
      <c r="A202" s="17">
        <f t="shared" si="6"/>
        <v>196</v>
      </c>
      <c r="B202" s="14">
        <v>0.6871642326872125</v>
      </c>
      <c r="H202" s="17">
        <f t="shared" si="7"/>
        <v>196</v>
      </c>
      <c r="I202" s="14">
        <v>0.31955703380145517</v>
      </c>
      <c r="J202" s="14">
        <v>0.14990789117465209</v>
      </c>
      <c r="K202" s="14">
        <v>0.1076336106863417</v>
      </c>
      <c r="L202" s="14">
        <v>0.40956378288047957</v>
      </c>
      <c r="M202" s="14">
        <v>0.25529998872331428</v>
      </c>
      <c r="N202" s="14">
        <v>0.62434562511883707</v>
      </c>
      <c r="O202" s="14">
        <v>0.29607932354415334</v>
      </c>
    </row>
    <row r="203" spans="1:15" x14ac:dyDescent="0.25">
      <c r="A203" s="17">
        <f t="shared" si="6"/>
        <v>197</v>
      </c>
      <c r="B203" s="14">
        <v>0.53909950958892172</v>
      </c>
      <c r="H203" s="17">
        <f t="shared" si="7"/>
        <v>197</v>
      </c>
      <c r="I203" s="14">
        <v>0.72374760188525566</v>
      </c>
      <c r="J203" s="14">
        <v>0.18103890648435272</v>
      </c>
      <c r="K203" s="14">
        <v>0.72041657216095945</v>
      </c>
      <c r="L203" s="14">
        <v>0.60141315353810065</v>
      </c>
      <c r="M203" s="14">
        <v>0.40220929707064135</v>
      </c>
      <c r="N203" s="14">
        <v>0.59934028314105159</v>
      </c>
      <c r="O203" s="14">
        <v>9.4745411464079998E-3</v>
      </c>
    </row>
    <row r="204" spans="1:15" x14ac:dyDescent="0.25">
      <c r="A204" s="17">
        <f t="shared" si="6"/>
        <v>198</v>
      </c>
      <c r="B204" s="14">
        <v>0.31059126890365896</v>
      </c>
      <c r="H204" s="17">
        <f t="shared" si="7"/>
        <v>198</v>
      </c>
      <c r="I204" s="14">
        <v>0.61577930522069368</v>
      </c>
      <c r="J204" s="14">
        <v>0.61660098544675646</v>
      </c>
      <c r="K204" s="14">
        <v>0.97982103976930046</v>
      </c>
      <c r="L204" s="14">
        <v>0.64993217848328022</v>
      </c>
      <c r="M204" s="14">
        <v>0.99997997526440285</v>
      </c>
      <c r="N204" s="14">
        <v>0.98466123492894519</v>
      </c>
      <c r="O204" s="14">
        <v>0.81248041794409642</v>
      </c>
    </row>
    <row r="205" spans="1:15" x14ac:dyDescent="0.25">
      <c r="A205" s="17">
        <f t="shared" si="6"/>
        <v>199</v>
      </c>
      <c r="B205" s="14">
        <v>0.28452451916903865</v>
      </c>
      <c r="H205" s="17">
        <f t="shared" si="7"/>
        <v>199</v>
      </c>
      <c r="I205" s="14">
        <v>0.3446076390499796</v>
      </c>
      <c r="J205" s="14">
        <v>0.93355529335039189</v>
      </c>
      <c r="K205" s="14">
        <v>0.16160673464380215</v>
      </c>
      <c r="L205" s="14">
        <v>0.47185139252520736</v>
      </c>
      <c r="M205" s="14">
        <v>0.19297817612067425</v>
      </c>
      <c r="N205" s="14">
        <v>0.2728263209523889</v>
      </c>
      <c r="O205" s="14">
        <v>0.21386359684967937</v>
      </c>
    </row>
    <row r="206" spans="1:15" x14ac:dyDescent="0.25">
      <c r="A206" s="17">
        <f t="shared" si="6"/>
        <v>200</v>
      </c>
      <c r="B206" s="14">
        <v>0.96731566920799528</v>
      </c>
      <c r="H206" s="17">
        <f t="shared" si="7"/>
        <v>200</v>
      </c>
      <c r="I206" s="14">
        <v>0.39266355718492862</v>
      </c>
      <c r="J206" s="14">
        <v>0.22276165180337504</v>
      </c>
      <c r="K206" s="14">
        <v>0.78812793342255949</v>
      </c>
      <c r="L206" s="14">
        <v>0.29660858471972829</v>
      </c>
      <c r="M206" s="14">
        <v>0.56843704030763575</v>
      </c>
      <c r="N206" s="14">
        <v>0.5449260195392045</v>
      </c>
      <c r="O206" s="14">
        <v>1.959514914721372E-2</v>
      </c>
    </row>
    <row r="207" spans="1:15" x14ac:dyDescent="0.25">
      <c r="A207" s="17">
        <f t="shared" si="6"/>
        <v>201</v>
      </c>
      <c r="B207" s="14">
        <v>0.58708069444281641</v>
      </c>
      <c r="H207" s="17">
        <f t="shared" si="7"/>
        <v>201</v>
      </c>
      <c r="I207" s="14">
        <v>0.44096880371854519</v>
      </c>
      <c r="J207" s="14">
        <v>0.17516981402955445</v>
      </c>
      <c r="K207" s="14">
        <v>0.90247983574778967</v>
      </c>
      <c r="L207" s="14">
        <v>0.74548828405880851</v>
      </c>
      <c r="M207" s="14">
        <v>0.13915340585118496</v>
      </c>
      <c r="N207" s="14">
        <v>0.89554438910121914</v>
      </c>
      <c r="O207" s="14">
        <v>0.80519221288212339</v>
      </c>
    </row>
    <row r="208" spans="1:15" x14ac:dyDescent="0.25">
      <c r="A208" s="17">
        <f t="shared" si="6"/>
        <v>202</v>
      </c>
      <c r="B208" s="14">
        <v>0.41763313490666665</v>
      </c>
      <c r="H208" s="17">
        <f t="shared" si="7"/>
        <v>202</v>
      </c>
      <c r="I208" s="14">
        <v>0.12242628101974085</v>
      </c>
      <c r="J208" s="14">
        <v>0.28309094110524935</v>
      </c>
      <c r="K208" s="14">
        <v>0.56787172857319523</v>
      </c>
      <c r="L208" s="14">
        <v>0.90726818045051094</v>
      </c>
      <c r="M208" s="14">
        <v>0.44426383616142906</v>
      </c>
      <c r="N208" s="14">
        <v>3.2605641083390258E-2</v>
      </c>
      <c r="O208" s="14">
        <v>0.50282571987722813</v>
      </c>
    </row>
    <row r="209" spans="1:15" x14ac:dyDescent="0.25">
      <c r="A209" s="17">
        <f t="shared" si="6"/>
        <v>203</v>
      </c>
      <c r="B209" s="14">
        <v>0.19154269966749271</v>
      </c>
      <c r="H209" s="17">
        <f t="shared" si="7"/>
        <v>203</v>
      </c>
      <c r="I209" s="14">
        <v>5.8115768845834026E-2</v>
      </c>
      <c r="J209" s="14">
        <v>0.65700811493326727</v>
      </c>
      <c r="K209" s="14">
        <v>0.11128568463193556</v>
      </c>
      <c r="L209" s="14">
        <v>0.66629310416132692</v>
      </c>
      <c r="M209" s="14">
        <v>0.91671761289870801</v>
      </c>
      <c r="N209" s="14">
        <v>0.81461834823058454</v>
      </c>
      <c r="O209" s="14">
        <v>0.86760145238949216</v>
      </c>
    </row>
    <row r="210" spans="1:15" x14ac:dyDescent="0.25">
      <c r="A210" s="17">
        <f t="shared" si="6"/>
        <v>204</v>
      </c>
      <c r="B210" s="14">
        <v>0.54547696363450338</v>
      </c>
      <c r="H210" s="17">
        <f t="shared" si="7"/>
        <v>204</v>
      </c>
      <c r="I210" s="14">
        <v>0.50585856414571106</v>
      </c>
      <c r="J210" s="14">
        <v>1.2343709722255292E-2</v>
      </c>
      <c r="K210" s="14">
        <v>0.13885849453144672</v>
      </c>
      <c r="L210" s="14">
        <v>0.25530681006960776</v>
      </c>
      <c r="M210" s="14">
        <v>0.71803861469379882</v>
      </c>
      <c r="N210" s="14">
        <v>0.69797458170649862</v>
      </c>
      <c r="O210" s="14">
        <v>0.75137285575746404</v>
      </c>
    </row>
    <row r="211" spans="1:15" x14ac:dyDescent="0.25">
      <c r="A211" s="17">
        <f t="shared" si="6"/>
        <v>205</v>
      </c>
      <c r="B211" s="14">
        <v>0.21164718843196939</v>
      </c>
      <c r="H211" s="17">
        <f t="shared" si="7"/>
        <v>205</v>
      </c>
      <c r="I211" s="14">
        <v>3.2767805116775128E-2</v>
      </c>
      <c r="J211" s="14">
        <v>0.45392497662618825</v>
      </c>
      <c r="K211" s="14">
        <v>0.57544616341443433</v>
      </c>
      <c r="L211" s="14">
        <v>0.21745015664831779</v>
      </c>
      <c r="M211" s="14">
        <v>0.68389507195271049</v>
      </c>
      <c r="N211" s="14">
        <v>0.92421623481286197</v>
      </c>
      <c r="O211" s="14">
        <v>0.62696523488390876</v>
      </c>
    </row>
    <row r="212" spans="1:15" x14ac:dyDescent="0.25">
      <c r="A212" s="17">
        <f t="shared" si="6"/>
        <v>206</v>
      </c>
      <c r="B212" s="14">
        <v>2.1760344584930591E-2</v>
      </c>
      <c r="H212" s="17">
        <f t="shared" si="7"/>
        <v>206</v>
      </c>
      <c r="I212" s="14">
        <v>0.85590687566614687</v>
      </c>
      <c r="J212" s="14">
        <v>0.47695872705919762</v>
      </c>
      <c r="K212" s="14">
        <v>0.89096610486118077</v>
      </c>
      <c r="L212" s="14">
        <v>0.46754461637813205</v>
      </c>
      <c r="M212" s="14">
        <v>0.21862384819713931</v>
      </c>
      <c r="N212" s="14">
        <v>0.78033908227417137</v>
      </c>
      <c r="O212" s="14">
        <v>2.5773392224882619E-3</v>
      </c>
    </row>
    <row r="213" spans="1:15" x14ac:dyDescent="0.25">
      <c r="A213" s="17">
        <f t="shared" si="6"/>
        <v>207</v>
      </c>
      <c r="B213" s="14">
        <v>0.81908719512152017</v>
      </c>
      <c r="H213" s="17">
        <f t="shared" si="7"/>
        <v>207</v>
      </c>
      <c r="I213" s="14">
        <v>0.66391171045588104</v>
      </c>
      <c r="J213" s="14">
        <v>0.49412620549364439</v>
      </c>
      <c r="K213" s="14">
        <v>0.71018186744763545</v>
      </c>
      <c r="L213" s="14">
        <v>0.44169967538312482</v>
      </c>
      <c r="M213" s="14">
        <v>0.51567625338154666</v>
      </c>
      <c r="N213" s="14">
        <v>1.4008108317228984E-2</v>
      </c>
      <c r="O213" s="14">
        <v>0.11332616073003943</v>
      </c>
    </row>
    <row r="214" spans="1:15" x14ac:dyDescent="0.25">
      <c r="A214" s="17">
        <f t="shared" si="6"/>
        <v>208</v>
      </c>
      <c r="B214" s="14">
        <v>0.92975000997655222</v>
      </c>
      <c r="H214" s="17">
        <f t="shared" si="7"/>
        <v>208</v>
      </c>
      <c r="I214" s="14">
        <v>0.46539071518178132</v>
      </c>
      <c r="J214" s="14">
        <v>0.4769143887124413</v>
      </c>
      <c r="K214" s="14">
        <v>0.79239648428050147</v>
      </c>
      <c r="L214" s="14">
        <v>0.10340244441098601</v>
      </c>
      <c r="M214" s="14">
        <v>0.3413066610051656</v>
      </c>
      <c r="N214" s="14">
        <v>0.64654599637347177</v>
      </c>
      <c r="O214" s="14">
        <v>0.9707285107785607</v>
      </c>
    </row>
    <row r="215" spans="1:15" x14ac:dyDescent="0.25">
      <c r="A215" s="17">
        <f t="shared" si="6"/>
        <v>209</v>
      </c>
      <c r="B215" s="14">
        <v>0.42096488140792498</v>
      </c>
      <c r="H215" s="17">
        <f t="shared" si="7"/>
        <v>209</v>
      </c>
      <c r="I215" s="14">
        <v>0.70672314422623272</v>
      </c>
      <c r="J215" s="14">
        <v>0.82705299301801871</v>
      </c>
      <c r="K215" s="14">
        <v>2.5975998729641514E-3</v>
      </c>
      <c r="L215" s="14">
        <v>0.69266602920274067</v>
      </c>
      <c r="M215" s="14">
        <v>1.1844450447487942E-2</v>
      </c>
      <c r="N215" s="14">
        <v>0.67009612293808196</v>
      </c>
      <c r="O215" s="14">
        <v>0.67048491140297528</v>
      </c>
    </row>
    <row r="216" spans="1:15" x14ac:dyDescent="0.25">
      <c r="A216" s="17">
        <f t="shared" si="6"/>
        <v>210</v>
      </c>
      <c r="B216" s="14">
        <v>0.21243534671432773</v>
      </c>
      <c r="H216" s="17">
        <f t="shared" si="7"/>
        <v>210</v>
      </c>
      <c r="I216" s="14">
        <v>0.74436076660957751</v>
      </c>
      <c r="J216" s="14">
        <v>0.67934302062391316</v>
      </c>
      <c r="K216" s="14">
        <v>0.1708171173818428</v>
      </c>
      <c r="L216" s="14">
        <v>0.38372868762395973</v>
      </c>
      <c r="M216" s="14">
        <v>0.25567762557290197</v>
      </c>
      <c r="N216" s="14">
        <v>1.6898688594345956E-2</v>
      </c>
      <c r="O216" s="14">
        <v>0.13180409521017089</v>
      </c>
    </row>
    <row r="217" spans="1:15" x14ac:dyDescent="0.25">
      <c r="A217" s="17">
        <f t="shared" si="6"/>
        <v>211</v>
      </c>
      <c r="B217" s="14">
        <v>0.38695477089599961</v>
      </c>
      <c r="H217" s="17">
        <f t="shared" si="7"/>
        <v>211</v>
      </c>
      <c r="I217" s="14">
        <v>0.69124769553992949</v>
      </c>
      <c r="J217" s="14">
        <v>0.60351307193127446</v>
      </c>
      <c r="K217" s="14">
        <v>0.55006841532137518</v>
      </c>
      <c r="L217" s="14">
        <v>5.7352747701996831E-2</v>
      </c>
      <c r="M217" s="14">
        <v>0.17597153450051939</v>
      </c>
      <c r="N217" s="14">
        <v>0.57563733619495505</v>
      </c>
      <c r="O217" s="14">
        <v>0.50182704644413501</v>
      </c>
    </row>
    <row r="218" spans="1:15" x14ac:dyDescent="0.25">
      <c r="A218" s="17">
        <f t="shared" si="6"/>
        <v>212</v>
      </c>
      <c r="B218" s="14">
        <v>0.42986929839431509</v>
      </c>
      <c r="H218" s="17">
        <f t="shared" si="7"/>
        <v>212</v>
      </c>
      <c r="I218" s="14">
        <v>0.40702067236812411</v>
      </c>
      <c r="J218" s="14">
        <v>0.61787078070282253</v>
      </c>
      <c r="K218" s="14">
        <v>0.94259059489593999</v>
      </c>
      <c r="L218" s="14">
        <v>0.58746747661158061</v>
      </c>
      <c r="M218" s="14">
        <v>0.95859697845266567</v>
      </c>
      <c r="N218" s="14">
        <v>0.64785528289687511</v>
      </c>
      <c r="O218" s="14">
        <v>8.1795178938048996E-2</v>
      </c>
    </row>
    <row r="219" spans="1:15" x14ac:dyDescent="0.25">
      <c r="A219" s="17">
        <f t="shared" si="6"/>
        <v>213</v>
      </c>
      <c r="B219" s="14">
        <v>0.67973745650584305</v>
      </c>
      <c r="H219" s="17">
        <f t="shared" si="7"/>
        <v>213</v>
      </c>
      <c r="I219" s="14">
        <v>0.58604302069596947</v>
      </c>
      <c r="J219" s="14">
        <v>0.5459669216059746</v>
      </c>
      <c r="K219" s="14">
        <v>0.51040258496414137</v>
      </c>
      <c r="L219" s="14">
        <v>0.19230894094693185</v>
      </c>
      <c r="M219" s="14">
        <v>0.48262726184695171</v>
      </c>
      <c r="N219" s="14">
        <v>0.39933264788322487</v>
      </c>
      <c r="O219" s="14">
        <v>0.70535359971023048</v>
      </c>
    </row>
    <row r="220" spans="1:15" x14ac:dyDescent="0.25">
      <c r="A220" s="17">
        <f t="shared" si="6"/>
        <v>214</v>
      </c>
      <c r="B220" s="14">
        <v>0.99402103695582533</v>
      </c>
      <c r="H220" s="17">
        <f t="shared" si="7"/>
        <v>214</v>
      </c>
      <c r="I220" s="14">
        <v>0.56448967663252081</v>
      </c>
      <c r="J220" s="14">
        <v>0.27934232361643929</v>
      </c>
      <c r="K220" s="14">
        <v>0.47572775060039107</v>
      </c>
      <c r="L220" s="14">
        <v>0.57855680151702693</v>
      </c>
      <c r="M220" s="14">
        <v>0.47243535289737437</v>
      </c>
      <c r="N220" s="14">
        <v>0.91216025221738273</v>
      </c>
      <c r="O220" s="14">
        <v>1.0830842760628623E-2</v>
      </c>
    </row>
    <row r="221" spans="1:15" x14ac:dyDescent="0.25">
      <c r="A221" s="17">
        <f t="shared" si="6"/>
        <v>215</v>
      </c>
      <c r="B221" s="14">
        <v>0.67698779846695956</v>
      </c>
      <c r="H221" s="17">
        <f t="shared" si="7"/>
        <v>215</v>
      </c>
      <c r="I221" s="14">
        <v>0.54243173454304594</v>
      </c>
      <c r="J221" s="14">
        <v>0.1652593440690826</v>
      </c>
      <c r="K221" s="14">
        <v>0.68200251164254799</v>
      </c>
      <c r="L221" s="14">
        <v>0.43123892867280689</v>
      </c>
      <c r="M221" s="14">
        <v>0.14864859895856186</v>
      </c>
      <c r="N221" s="14">
        <v>0.35825411874986857</v>
      </c>
      <c r="O221" s="14">
        <v>0.53647136196454437</v>
      </c>
    </row>
    <row r="222" spans="1:15" x14ac:dyDescent="0.25">
      <c r="A222" s="17">
        <f t="shared" si="6"/>
        <v>216</v>
      </c>
      <c r="B222" s="14">
        <v>0.65510491070839794</v>
      </c>
      <c r="H222" s="17">
        <f t="shared" si="7"/>
        <v>216</v>
      </c>
      <c r="I222" s="14">
        <v>0.10931950004338697</v>
      </c>
      <c r="J222" s="14">
        <v>0.68278686706533809</v>
      </c>
      <c r="K222" s="14">
        <v>4.0861953941462414E-2</v>
      </c>
      <c r="L222" s="14">
        <v>0.35453848075339478</v>
      </c>
      <c r="M222" s="14">
        <v>0.23981123394451476</v>
      </c>
      <c r="N222" s="14">
        <v>0.49289152152968685</v>
      </c>
      <c r="O222" s="14">
        <v>0.30109179101293648</v>
      </c>
    </row>
    <row r="223" spans="1:15" x14ac:dyDescent="0.25">
      <c r="A223" s="17">
        <f t="shared" si="6"/>
        <v>217</v>
      </c>
      <c r="B223" s="14">
        <v>0.73358347337746865</v>
      </c>
      <c r="H223" s="17">
        <f t="shared" si="7"/>
        <v>217</v>
      </c>
      <c r="I223" s="14">
        <v>0.43924332325269411</v>
      </c>
      <c r="J223" s="14">
        <v>0.7668620498949078</v>
      </c>
      <c r="K223" s="14">
        <v>0.58377793834176317</v>
      </c>
      <c r="L223" s="14">
        <v>0.25368743335386101</v>
      </c>
      <c r="M223" s="14">
        <v>0.23295809487032371</v>
      </c>
      <c r="N223" s="14">
        <v>0.11592680678972045</v>
      </c>
      <c r="O223" s="14">
        <v>0.99325724395021042</v>
      </c>
    </row>
    <row r="224" spans="1:15" x14ac:dyDescent="0.25">
      <c r="A224" s="17">
        <f t="shared" si="6"/>
        <v>218</v>
      </c>
      <c r="B224" s="14">
        <v>0.20911323161746476</v>
      </c>
      <c r="H224" s="17">
        <f t="shared" si="7"/>
        <v>218</v>
      </c>
      <c r="I224" s="14">
        <v>0.24906283441325761</v>
      </c>
      <c r="J224" s="14">
        <v>0.39780389111207926</v>
      </c>
      <c r="K224" s="14">
        <v>0.72634745031678705</v>
      </c>
      <c r="L224" s="14">
        <v>0.20020996440687355</v>
      </c>
      <c r="M224" s="14">
        <v>0.18416074829933915</v>
      </c>
      <c r="N224" s="14">
        <v>0.56770706118260461</v>
      </c>
      <c r="O224" s="14">
        <v>0.16013206032171146</v>
      </c>
    </row>
    <row r="225" spans="1:15" x14ac:dyDescent="0.25">
      <c r="A225" s="17">
        <f t="shared" si="6"/>
        <v>219</v>
      </c>
      <c r="B225" s="14">
        <v>0.94632725287317976</v>
      </c>
      <c r="H225" s="17">
        <f t="shared" si="7"/>
        <v>219</v>
      </c>
      <c r="I225" s="14">
        <v>6.8419137893113824E-2</v>
      </c>
      <c r="J225" s="14">
        <v>0.1647911770113405</v>
      </c>
      <c r="K225" s="14">
        <v>0.10593374962771052</v>
      </c>
      <c r="L225" s="14">
        <v>0.65976312275588767</v>
      </c>
      <c r="M225" s="14">
        <v>0.51626616688043347</v>
      </c>
      <c r="N225" s="14">
        <v>0.76417761487688174</v>
      </c>
      <c r="O225" s="14">
        <v>0.48095640646756888</v>
      </c>
    </row>
    <row r="226" spans="1:15" x14ac:dyDescent="0.25">
      <c r="A226" s="17">
        <f t="shared" si="6"/>
        <v>220</v>
      </c>
      <c r="B226" s="14">
        <v>0.6097243320062371</v>
      </c>
      <c r="H226" s="17">
        <f t="shared" si="7"/>
        <v>220</v>
      </c>
      <c r="I226" s="14">
        <v>0.49102546828885085</v>
      </c>
      <c r="J226" s="14">
        <v>3.5526062853229678E-2</v>
      </c>
      <c r="K226" s="14">
        <v>0.82093210004291006</v>
      </c>
      <c r="L226" s="14">
        <v>0.64963214882227427</v>
      </c>
      <c r="M226" s="14">
        <v>0.45182558478243584</v>
      </c>
      <c r="N226" s="14">
        <v>0.11303773202959322</v>
      </c>
      <c r="O226" s="14">
        <v>0.84082759302139376</v>
      </c>
    </row>
    <row r="227" spans="1:15" x14ac:dyDescent="0.25">
      <c r="A227" s="17">
        <f t="shared" si="6"/>
        <v>221</v>
      </c>
      <c r="B227" s="14">
        <v>0.43232078979920452</v>
      </c>
      <c r="H227" s="17">
        <f t="shared" si="7"/>
        <v>221</v>
      </c>
      <c r="I227" s="14">
        <v>0.44421389554594526</v>
      </c>
      <c r="J227" s="14">
        <v>0.45443787030122507</v>
      </c>
      <c r="K227" s="14">
        <v>0.84521524446534035</v>
      </c>
      <c r="L227" s="14">
        <v>0.43600899815525085</v>
      </c>
      <c r="M227" s="14">
        <v>0.37093901976757948</v>
      </c>
      <c r="N227" s="14">
        <v>3.5091993775757668E-3</v>
      </c>
      <c r="O227" s="14">
        <v>0.57019946039817593</v>
      </c>
    </row>
    <row r="228" spans="1:15" x14ac:dyDescent="0.25">
      <c r="A228" s="17">
        <f t="shared" si="6"/>
        <v>222</v>
      </c>
      <c r="B228" s="14">
        <v>0.44520832419601719</v>
      </c>
      <c r="H228" s="17">
        <f t="shared" si="7"/>
        <v>222</v>
      </c>
      <c r="I228" s="14">
        <v>8.4060856731924316E-2</v>
      </c>
      <c r="J228" s="14">
        <v>0.74341034411272744</v>
      </c>
      <c r="K228" s="14">
        <v>0.33616029356515165</v>
      </c>
      <c r="L228" s="14">
        <v>0.44161954035261286</v>
      </c>
      <c r="M228" s="14">
        <v>0.9795419958394771</v>
      </c>
      <c r="N228" s="14">
        <v>0.90578078774065029</v>
      </c>
      <c r="O228" s="14">
        <v>0.46147831348949753</v>
      </c>
    </row>
    <row r="229" spans="1:15" x14ac:dyDescent="0.25">
      <c r="A229" s="17">
        <f t="shared" si="6"/>
        <v>223</v>
      </c>
      <c r="B229" s="14">
        <v>0.20613219338847588</v>
      </c>
      <c r="H229" s="17">
        <f t="shared" si="7"/>
        <v>223</v>
      </c>
      <c r="I229" s="14">
        <v>0.2589561887525178</v>
      </c>
      <c r="J229" s="14">
        <v>0.59520530113546111</v>
      </c>
      <c r="K229" s="14">
        <v>0.38911030443849359</v>
      </c>
      <c r="L229" s="14">
        <v>0.77866611062135482</v>
      </c>
      <c r="M229" s="14">
        <v>0.67764344604870985</v>
      </c>
      <c r="N229" s="14">
        <v>0.24576482065761895</v>
      </c>
      <c r="O229" s="14">
        <v>0.33273828677235673</v>
      </c>
    </row>
    <row r="230" spans="1:15" x14ac:dyDescent="0.25">
      <c r="A230" s="17">
        <f t="shared" si="6"/>
        <v>224</v>
      </c>
      <c r="B230" s="14">
        <v>0.33590151055694306</v>
      </c>
      <c r="H230" s="17">
        <f t="shared" si="7"/>
        <v>224</v>
      </c>
      <c r="I230" s="14">
        <v>0.9846010413481171</v>
      </c>
      <c r="J230" s="14">
        <v>0.13157265629680448</v>
      </c>
      <c r="K230" s="14">
        <v>0.69686097886639198</v>
      </c>
      <c r="L230" s="14">
        <v>0.77923782907985761</v>
      </c>
      <c r="M230" s="14">
        <v>0.77428820121733277</v>
      </c>
      <c r="N230" s="14">
        <v>0.62883424737100613</v>
      </c>
      <c r="O230" s="14">
        <v>0.66286033320425741</v>
      </c>
    </row>
    <row r="231" spans="1:15" x14ac:dyDescent="0.25">
      <c r="A231" s="17">
        <f t="shared" si="6"/>
        <v>225</v>
      </c>
      <c r="B231" s="14">
        <v>0.2719838899954069</v>
      </c>
      <c r="H231" s="17">
        <f t="shared" si="7"/>
        <v>225</v>
      </c>
      <c r="I231" s="14">
        <v>0.91327108680609781</v>
      </c>
      <c r="J231" s="14">
        <v>0.87660972124817249</v>
      </c>
      <c r="K231" s="14">
        <v>0.94009804539194919</v>
      </c>
      <c r="L231" s="14">
        <v>0.27300113632063039</v>
      </c>
      <c r="M231" s="14">
        <v>7.7916250307697665E-2</v>
      </c>
      <c r="N231" s="14">
        <v>0.278773159191404</v>
      </c>
      <c r="O231" s="14">
        <v>0.4406944714216473</v>
      </c>
    </row>
    <row r="232" spans="1:15" x14ac:dyDescent="0.25">
      <c r="A232" s="17">
        <f t="shared" si="6"/>
        <v>226</v>
      </c>
      <c r="B232" s="14">
        <v>0.95557748729028469</v>
      </c>
      <c r="H232" s="17">
        <f t="shared" si="7"/>
        <v>226</v>
      </c>
      <c r="I232" s="14">
        <v>0.25946291113203446</v>
      </c>
      <c r="J232" s="14">
        <v>0.2752836461903132</v>
      </c>
      <c r="K232" s="14">
        <v>0.48122608523719035</v>
      </c>
      <c r="L232" s="14">
        <v>0.20638081470728353</v>
      </c>
      <c r="M232" s="14">
        <v>8.1306224210440869E-2</v>
      </c>
      <c r="N232" s="14">
        <v>0.11846323918961377</v>
      </c>
      <c r="O232" s="14">
        <v>9.3663666591686012E-2</v>
      </c>
    </row>
    <row r="233" spans="1:15" x14ac:dyDescent="0.25">
      <c r="A233" s="17">
        <f t="shared" si="6"/>
        <v>227</v>
      </c>
      <c r="B233" s="14">
        <v>0.83219566497750008</v>
      </c>
      <c r="H233" s="17">
        <f t="shared" si="7"/>
        <v>227</v>
      </c>
      <c r="I233" s="14">
        <v>0.10588753717586707</v>
      </c>
      <c r="J233" s="14">
        <v>0.68094175720225458</v>
      </c>
      <c r="K233" s="14">
        <v>0.32625843361275708</v>
      </c>
      <c r="L233" s="14">
        <v>0.43535678054951199</v>
      </c>
      <c r="M233" s="14">
        <v>2.0498521932337144E-2</v>
      </c>
      <c r="N233" s="14">
        <v>0.85427045382296762</v>
      </c>
      <c r="O233" s="14">
        <v>0.67845539812322997</v>
      </c>
    </row>
    <row r="234" spans="1:15" x14ac:dyDescent="0.25">
      <c r="A234" s="17">
        <f t="shared" si="6"/>
        <v>228</v>
      </c>
      <c r="B234" s="14">
        <v>0.78042298444521785</v>
      </c>
      <c r="H234" s="17">
        <f t="shared" si="7"/>
        <v>228</v>
      </c>
      <c r="I234" s="14">
        <v>0.55251451548906172</v>
      </c>
      <c r="J234" s="14">
        <v>0.6389614812173805</v>
      </c>
      <c r="K234" s="14">
        <v>0.53196002377735407</v>
      </c>
      <c r="L234" s="14">
        <v>0.63789631568411831</v>
      </c>
      <c r="M234" s="14">
        <v>0.16943432648540424</v>
      </c>
      <c r="N234" s="14">
        <v>0.75217852043142597</v>
      </c>
      <c r="O234" s="14">
        <v>0.45749583496303414</v>
      </c>
    </row>
    <row r="235" spans="1:15" x14ac:dyDescent="0.25">
      <c r="A235" s="17">
        <f t="shared" si="6"/>
        <v>229</v>
      </c>
      <c r="B235" s="14">
        <v>0.64470148282057871</v>
      </c>
      <c r="H235" s="17">
        <f t="shared" si="7"/>
        <v>229</v>
      </c>
      <c r="I235" s="14">
        <v>0.92094864319646996</v>
      </c>
      <c r="J235" s="14">
        <v>0.80183192593124486</v>
      </c>
      <c r="K235" s="14">
        <v>0.79424689432939488</v>
      </c>
      <c r="L235" s="14">
        <v>0.57173092721996233</v>
      </c>
      <c r="M235" s="14">
        <v>1.7577853918056663E-2</v>
      </c>
      <c r="N235" s="14">
        <v>3.1900590163025377E-2</v>
      </c>
      <c r="O235" s="14">
        <v>0.40617763775003435</v>
      </c>
    </row>
    <row r="236" spans="1:15" x14ac:dyDescent="0.25">
      <c r="A236" s="17">
        <f t="shared" si="6"/>
        <v>230</v>
      </c>
      <c r="B236" s="14">
        <v>0.76562987175692221</v>
      </c>
      <c r="H236" s="17">
        <f t="shared" si="7"/>
        <v>230</v>
      </c>
      <c r="I236" s="14">
        <v>0.14324134076998529</v>
      </c>
      <c r="J236" s="14">
        <v>0.28846994139524607</v>
      </c>
      <c r="K236" s="14">
        <v>0.40177523608814181</v>
      </c>
      <c r="L236" s="14">
        <v>0.34012203987716394</v>
      </c>
      <c r="M236" s="14">
        <v>2.6735470615661838E-2</v>
      </c>
      <c r="N236" s="14">
        <v>0.63630807158688762</v>
      </c>
      <c r="O236" s="14">
        <v>0.93951290544867294</v>
      </c>
    </row>
    <row r="237" spans="1:15" x14ac:dyDescent="0.25">
      <c r="A237" s="17">
        <f t="shared" si="6"/>
        <v>231</v>
      </c>
      <c r="B237" s="14">
        <v>0.28492299943562327</v>
      </c>
      <c r="H237" s="17">
        <f t="shared" si="7"/>
        <v>231</v>
      </c>
      <c r="I237" s="14">
        <v>0.79572003380991274</v>
      </c>
      <c r="J237" s="14">
        <v>8.0097309390657845E-2</v>
      </c>
      <c r="K237" s="14">
        <v>0.2770309948548132</v>
      </c>
      <c r="L237" s="14">
        <v>0.86819292223916134</v>
      </c>
      <c r="M237" s="14">
        <v>0.51164507560884021</v>
      </c>
      <c r="N237" s="14">
        <v>8.6064500506556341E-2</v>
      </c>
      <c r="O237" s="14">
        <v>0.10372146465410159</v>
      </c>
    </row>
    <row r="238" spans="1:15" x14ac:dyDescent="0.25">
      <c r="A238" s="17">
        <f t="shared" si="6"/>
        <v>232</v>
      </c>
      <c r="B238" s="14">
        <v>0.27615804040682967</v>
      </c>
      <c r="H238" s="17">
        <f t="shared" si="7"/>
        <v>232</v>
      </c>
      <c r="I238" s="14">
        <v>0.80933577038006288</v>
      </c>
      <c r="J238" s="14">
        <v>0.70484344429571533</v>
      </c>
      <c r="K238" s="14">
        <v>0.22001090994256278</v>
      </c>
      <c r="L238" s="14">
        <v>0.54266230175868879</v>
      </c>
      <c r="M238" s="14">
        <v>0.91518784695810229</v>
      </c>
      <c r="N238" s="14">
        <v>0.82146700802380113</v>
      </c>
      <c r="O238" s="14">
        <v>0.92884573154702121</v>
      </c>
    </row>
    <row r="239" spans="1:15" x14ac:dyDescent="0.25">
      <c r="A239" s="17">
        <f t="shared" si="6"/>
        <v>233</v>
      </c>
      <c r="B239" s="14">
        <v>0.87766586189547457</v>
      </c>
      <c r="H239" s="17">
        <f t="shared" si="7"/>
        <v>233</v>
      </c>
      <c r="I239" s="14">
        <v>0.427591084391717</v>
      </c>
      <c r="J239" s="14">
        <v>0.43067274969564151</v>
      </c>
      <c r="K239" s="14">
        <v>2.359321399550518E-2</v>
      </c>
      <c r="L239" s="14">
        <v>0.93488260503054255</v>
      </c>
      <c r="M239" s="14">
        <v>0.9862127648520651</v>
      </c>
      <c r="N239" s="14">
        <v>0.35569604703194324</v>
      </c>
      <c r="O239" s="14">
        <v>0.7640231651505357</v>
      </c>
    </row>
    <row r="240" spans="1:15" x14ac:dyDescent="0.25">
      <c r="A240" s="17">
        <f t="shared" si="6"/>
        <v>234</v>
      </c>
      <c r="B240" s="14">
        <v>0.93865042172282664</v>
      </c>
      <c r="H240" s="17">
        <f t="shared" si="7"/>
        <v>234</v>
      </c>
      <c r="I240" s="14">
        <v>7.8803993510194736E-3</v>
      </c>
      <c r="J240" s="14">
        <v>0.65732533610633181</v>
      </c>
      <c r="K240" s="14">
        <v>0.33626836764500945</v>
      </c>
      <c r="L240" s="14">
        <v>0.93863182157369573</v>
      </c>
      <c r="M240" s="14">
        <v>0.99707220882807546</v>
      </c>
      <c r="N240" s="14">
        <v>0.69989625414040724</v>
      </c>
      <c r="O240" s="14">
        <v>0.87659876411027304</v>
      </c>
    </row>
    <row r="241" spans="1:15" x14ac:dyDescent="0.25">
      <c r="A241" s="17">
        <f t="shared" si="6"/>
        <v>235</v>
      </c>
      <c r="B241" s="14">
        <v>0.62946881130385335</v>
      </c>
      <c r="H241" s="17">
        <f t="shared" si="7"/>
        <v>235</v>
      </c>
      <c r="I241" s="14">
        <v>0.60780363357278178</v>
      </c>
      <c r="J241" s="14">
        <v>0.57424850908057623</v>
      </c>
      <c r="K241" s="14">
        <v>0.27673450024997293</v>
      </c>
      <c r="L241" s="14">
        <v>0.43545556976502797</v>
      </c>
      <c r="M241" s="14">
        <v>0.42019638658128033</v>
      </c>
      <c r="N241" s="14">
        <v>0.82830078943457197</v>
      </c>
      <c r="O241" s="14">
        <v>0.62190430746062908</v>
      </c>
    </row>
    <row r="242" spans="1:15" x14ac:dyDescent="0.25">
      <c r="A242" s="17">
        <f t="shared" si="6"/>
        <v>236</v>
      </c>
      <c r="B242" s="14">
        <v>0.14081514553816987</v>
      </c>
      <c r="H242" s="17">
        <f t="shared" si="7"/>
        <v>236</v>
      </c>
      <c r="I242" s="14">
        <v>0.67584355017074949</v>
      </c>
      <c r="J242" s="14">
        <v>0.42478410643620834</v>
      </c>
      <c r="K242" s="14">
        <v>0.72932198921577829</v>
      </c>
      <c r="L242" s="14">
        <v>0.74161069147564507</v>
      </c>
      <c r="M242" s="14">
        <v>0.13542844807529575</v>
      </c>
      <c r="N242" s="14">
        <v>0.74928768519995259</v>
      </c>
      <c r="O242" s="14">
        <v>6.5784727049702285E-2</v>
      </c>
    </row>
    <row r="243" spans="1:15" x14ac:dyDescent="0.25">
      <c r="A243" s="17">
        <f t="shared" si="6"/>
        <v>237</v>
      </c>
      <c r="B243" s="14">
        <v>0.76601491839657565</v>
      </c>
      <c r="H243" s="17">
        <f t="shared" si="7"/>
        <v>237</v>
      </c>
      <c r="I243" s="14">
        <v>0.43791278249225851</v>
      </c>
      <c r="J243" s="14">
        <v>0.69964021650740016</v>
      </c>
      <c r="K243" s="14">
        <v>0.63522798783219925</v>
      </c>
      <c r="L243" s="14">
        <v>0.19988808915391287</v>
      </c>
      <c r="M243" s="14">
        <v>0.2086628744715725</v>
      </c>
      <c r="N243" s="14">
        <v>1.9258558038671492E-2</v>
      </c>
      <c r="O243" s="14">
        <v>0.52095463377783735</v>
      </c>
    </row>
    <row r="244" spans="1:15" x14ac:dyDescent="0.25">
      <c r="A244" s="17">
        <f t="shared" si="6"/>
        <v>238</v>
      </c>
      <c r="B244" s="14">
        <v>0.29661500475141656</v>
      </c>
      <c r="H244" s="17">
        <f t="shared" si="7"/>
        <v>238</v>
      </c>
      <c r="I244" s="14">
        <v>0.63180411376040013</v>
      </c>
      <c r="J244" s="14">
        <v>0.54108132571710466</v>
      </c>
      <c r="K244" s="14">
        <v>7.476451632003045E-2</v>
      </c>
      <c r="L244" s="14">
        <v>0.53805685669465686</v>
      </c>
      <c r="M244" s="14">
        <v>0.56186669964568958</v>
      </c>
      <c r="N244" s="14">
        <v>0.17046084775558479</v>
      </c>
      <c r="O244" s="14">
        <v>0.54712961742706079</v>
      </c>
    </row>
    <row r="245" spans="1:15" x14ac:dyDescent="0.25">
      <c r="A245" s="17">
        <f t="shared" si="6"/>
        <v>239</v>
      </c>
      <c r="B245" s="14">
        <v>0.69824186494256646</v>
      </c>
      <c r="H245" s="17">
        <f t="shared" si="7"/>
        <v>239</v>
      </c>
      <c r="I245" s="14">
        <v>0.69365824214412941</v>
      </c>
      <c r="J245" s="14">
        <v>0.17998095566537986</v>
      </c>
      <c r="K245" s="14">
        <v>0.55009748551835891</v>
      </c>
      <c r="L245" s="14">
        <v>9.1640761501769696E-2</v>
      </c>
      <c r="M245" s="14">
        <v>5.6693663730865596E-2</v>
      </c>
      <c r="N245" s="14">
        <v>0.44123760322555916</v>
      </c>
      <c r="O245" s="14">
        <v>0.21536473195034078</v>
      </c>
    </row>
    <row r="246" spans="1:15" x14ac:dyDescent="0.25">
      <c r="A246" s="17">
        <f t="shared" si="6"/>
        <v>240</v>
      </c>
      <c r="B246" s="14">
        <v>0.20088314658671613</v>
      </c>
      <c r="H246" s="17">
        <f t="shared" si="7"/>
        <v>240</v>
      </c>
      <c r="I246" s="14">
        <v>0.79215532101903841</v>
      </c>
      <c r="J246" s="14">
        <v>0.81064237833206232</v>
      </c>
      <c r="K246" s="14">
        <v>0.89401070241604164</v>
      </c>
      <c r="L246" s="14">
        <v>0.44545539306956372</v>
      </c>
      <c r="M246" s="14">
        <v>0.34565258590624715</v>
      </c>
      <c r="N246" s="14">
        <v>0.47920553842627611</v>
      </c>
      <c r="O246" s="14">
        <v>0.50649357256587457</v>
      </c>
    </row>
    <row r="247" spans="1:15" x14ac:dyDescent="0.25">
      <c r="A247" s="17">
        <f t="shared" si="6"/>
        <v>241</v>
      </c>
      <c r="B247" s="14">
        <v>0.52608276958127209</v>
      </c>
      <c r="H247" s="17">
        <f t="shared" si="7"/>
        <v>241</v>
      </c>
      <c r="I247" s="14">
        <v>0.14264430424628305</v>
      </c>
      <c r="J247" s="14">
        <v>0.59359742347645383</v>
      </c>
      <c r="K247" s="14">
        <v>0.2458420435585712</v>
      </c>
      <c r="L247" s="14">
        <v>0.93171777522290589</v>
      </c>
      <c r="M247" s="14">
        <v>7.8932879132941558E-2</v>
      </c>
      <c r="N247" s="14">
        <v>0.32639400878253244</v>
      </c>
      <c r="O247" s="14">
        <v>0.29522963488713949</v>
      </c>
    </row>
    <row r="248" spans="1:15" x14ac:dyDescent="0.25">
      <c r="A248" s="17">
        <f t="shared" si="6"/>
        <v>242</v>
      </c>
      <c r="B248" s="14">
        <v>0.52376686803903727</v>
      </c>
      <c r="H248" s="17">
        <f t="shared" si="7"/>
        <v>242</v>
      </c>
      <c r="I248" s="14">
        <v>0.1518353976833603</v>
      </c>
      <c r="J248" s="14">
        <v>0.72613889305820067</v>
      </c>
      <c r="K248" s="14">
        <v>0.35077989064565862</v>
      </c>
      <c r="L248" s="14">
        <v>0.10095148517787855</v>
      </c>
      <c r="M248" s="14">
        <v>0.85170616192519299</v>
      </c>
      <c r="N248" s="14">
        <v>1.5826793224647306E-2</v>
      </c>
      <c r="O248" s="14">
        <v>0.70063706253430813</v>
      </c>
    </row>
    <row r="249" spans="1:15" x14ac:dyDescent="0.25">
      <c r="A249" s="17">
        <f t="shared" si="6"/>
        <v>243</v>
      </c>
      <c r="B249" s="14">
        <v>0.41517322773652443</v>
      </c>
      <c r="H249" s="17">
        <f t="shared" si="7"/>
        <v>243</v>
      </c>
      <c r="I249" s="14">
        <v>0.76752092381980475</v>
      </c>
      <c r="J249" s="14">
        <v>0.63581159256832576</v>
      </c>
      <c r="K249" s="14">
        <v>0.17215549463207835</v>
      </c>
      <c r="L249" s="14">
        <v>0.22798394529605115</v>
      </c>
      <c r="M249" s="14">
        <v>0.88465202785701846</v>
      </c>
      <c r="N249" s="14">
        <v>0.80089240808409734</v>
      </c>
      <c r="O249" s="14">
        <v>1.494973758813245E-3</v>
      </c>
    </row>
    <row r="250" spans="1:15" x14ac:dyDescent="0.25">
      <c r="A250" s="17">
        <f t="shared" si="6"/>
        <v>244</v>
      </c>
      <c r="B250" s="14">
        <v>0.16808917881143204</v>
      </c>
      <c r="H250" s="17">
        <f t="shared" si="7"/>
        <v>244</v>
      </c>
      <c r="I250" s="14">
        <v>0.99921027167628051</v>
      </c>
      <c r="J250" s="14">
        <v>0.36583875437214441</v>
      </c>
      <c r="K250" s="14">
        <v>0.55938395483735737</v>
      </c>
      <c r="L250" s="14">
        <v>0.69605413051965193</v>
      </c>
      <c r="M250" s="14">
        <v>0.50728991175127336</v>
      </c>
      <c r="N250" s="14">
        <v>0.13715077764763695</v>
      </c>
      <c r="O250" s="14">
        <v>0.45825745013557084</v>
      </c>
    </row>
    <row r="251" spans="1:15" x14ac:dyDescent="0.25">
      <c r="A251" s="17">
        <f t="shared" si="6"/>
        <v>245</v>
      </c>
      <c r="B251" s="14">
        <v>0.84209865912428195</v>
      </c>
      <c r="H251" s="17">
        <f t="shared" si="7"/>
        <v>245</v>
      </c>
      <c r="I251" s="14">
        <v>0.36534386353670345</v>
      </c>
      <c r="J251" s="14">
        <v>0.57973566973559476</v>
      </c>
      <c r="K251" s="14">
        <v>0.17059356203857901</v>
      </c>
      <c r="L251" s="14">
        <v>0.23736569499945648</v>
      </c>
      <c r="M251" s="14">
        <v>0.83633348254232875</v>
      </c>
      <c r="N251" s="14">
        <v>0.12994717161531488</v>
      </c>
      <c r="O251" s="14">
        <v>0.27283897329803641</v>
      </c>
    </row>
    <row r="252" spans="1:15" x14ac:dyDescent="0.25">
      <c r="A252" s="17">
        <f t="shared" si="6"/>
        <v>246</v>
      </c>
      <c r="B252" s="14">
        <v>0.22464613152173796</v>
      </c>
      <c r="H252" s="17">
        <f t="shared" si="7"/>
        <v>246</v>
      </c>
      <c r="I252" s="14">
        <v>0.11131094188482149</v>
      </c>
      <c r="J252" s="14">
        <v>0.7308983192880143</v>
      </c>
      <c r="K252" s="14">
        <v>7.7712068980287152E-2</v>
      </c>
      <c r="L252" s="14">
        <v>0.36409335665765352</v>
      </c>
      <c r="M252" s="14">
        <v>0.37703469381702581</v>
      </c>
      <c r="N252" s="14">
        <v>0.53508403973727547</v>
      </c>
      <c r="O252" s="14">
        <v>0.57200080074994264</v>
      </c>
    </row>
    <row r="253" spans="1:15" x14ac:dyDescent="0.25">
      <c r="A253" s="17">
        <f t="shared" si="6"/>
        <v>247</v>
      </c>
      <c r="B253" s="14">
        <v>0.7153400296651633</v>
      </c>
      <c r="H253" s="17">
        <f t="shared" si="7"/>
        <v>247</v>
      </c>
      <c r="I253" s="14">
        <v>0.94640808987802449</v>
      </c>
      <c r="J253" s="14">
        <v>0.76039334102319189</v>
      </c>
      <c r="K253" s="14">
        <v>0.1306929781807985</v>
      </c>
      <c r="L253" s="14">
        <v>0.12761416334450848</v>
      </c>
      <c r="M253" s="14">
        <v>0.63956437580094594</v>
      </c>
      <c r="N253" s="14">
        <v>0.60379906032345942</v>
      </c>
      <c r="O253" s="14">
        <v>0.5122598760110354</v>
      </c>
    </row>
    <row r="254" spans="1:15" x14ac:dyDescent="0.25">
      <c r="A254" s="17">
        <f t="shared" si="6"/>
        <v>248</v>
      </c>
      <c r="B254" s="14">
        <v>0.96115265355074841</v>
      </c>
      <c r="H254" s="17">
        <f t="shared" si="7"/>
        <v>248</v>
      </c>
      <c r="I254" s="14">
        <v>0.53492401360382402</v>
      </c>
      <c r="J254" s="14">
        <v>0.48698359330900132</v>
      </c>
      <c r="K254" s="14">
        <v>0.17488566879769762</v>
      </c>
      <c r="L254" s="14">
        <v>0.18349599431309627</v>
      </c>
      <c r="M254" s="14">
        <v>0.7783894615196294</v>
      </c>
      <c r="N254" s="14">
        <v>0.59254170857459598</v>
      </c>
      <c r="O254" s="14">
        <v>0.16379944453623774</v>
      </c>
    </row>
    <row r="255" spans="1:15" x14ac:dyDescent="0.25">
      <c r="A255" s="17">
        <f t="shared" si="6"/>
        <v>249</v>
      </c>
      <c r="B255" s="14">
        <v>0.15635292535606549</v>
      </c>
      <c r="H255" s="17">
        <f t="shared" si="7"/>
        <v>249</v>
      </c>
      <c r="I255" s="14">
        <v>0.30233864899665053</v>
      </c>
      <c r="J255" s="14">
        <v>1.047589698225071E-2</v>
      </c>
      <c r="K255" s="14">
        <v>0.30348225512497085</v>
      </c>
      <c r="L255" s="14">
        <v>0.61485663693183046</v>
      </c>
      <c r="M255" s="14">
        <v>0.29578969917588682</v>
      </c>
      <c r="N255" s="14">
        <v>0.43307203381814852</v>
      </c>
      <c r="O255" s="14">
        <v>0.56403120061068435</v>
      </c>
    </row>
    <row r="256" spans="1:15" x14ac:dyDescent="0.25">
      <c r="A256" s="17">
        <f t="shared" si="6"/>
        <v>250</v>
      </c>
      <c r="B256" s="14">
        <v>0.54914946527218123</v>
      </c>
      <c r="H256" s="17">
        <f t="shared" si="7"/>
        <v>250</v>
      </c>
      <c r="I256" s="14">
        <v>0.73130921262032755</v>
      </c>
      <c r="J256" s="14">
        <v>0.79122340483890374</v>
      </c>
      <c r="K256" s="14">
        <v>0.75745096109365162</v>
      </c>
      <c r="L256" s="14">
        <v>0.58436769622530138</v>
      </c>
      <c r="M256" s="14">
        <v>0.72726667504679687</v>
      </c>
      <c r="N256" s="14">
        <v>0.4004097597014844</v>
      </c>
      <c r="O256" s="14">
        <v>0.48389283536949834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3"/>
  <sheetViews>
    <sheetView workbookViewId="0"/>
  </sheetViews>
  <sheetFormatPr defaultRowHeight="15" x14ac:dyDescent="0.25"/>
  <cols>
    <col min="6" max="6" width="5" customWidth="1"/>
    <col min="10" max="10" width="5" customWidth="1"/>
    <col min="16" max="16" width="5" customWidth="1"/>
  </cols>
  <sheetData>
    <row r="1" spans="1:22" ht="17.25" x14ac:dyDescent="0.3">
      <c r="A1" s="2" t="s">
        <v>16</v>
      </c>
    </row>
    <row r="3" spans="1:22" x14ac:dyDescent="0.25">
      <c r="A3" s="1" t="s">
        <v>23</v>
      </c>
      <c r="G3" s="1" t="s">
        <v>15</v>
      </c>
      <c r="K3" s="1" t="s">
        <v>22</v>
      </c>
      <c r="Q3" s="1" t="s">
        <v>24</v>
      </c>
    </row>
    <row r="4" spans="1:22" ht="15.75" x14ac:dyDescent="0.25">
      <c r="A4" t="s">
        <v>12</v>
      </c>
      <c r="B4" t="s">
        <v>13</v>
      </c>
      <c r="C4" t="s">
        <v>17</v>
      </c>
      <c r="D4" t="s">
        <v>12</v>
      </c>
      <c r="E4" s="26" t="s">
        <v>33</v>
      </c>
      <c r="G4" s="17">
        <v>1</v>
      </c>
      <c r="H4" s="14">
        <f>RawData!B7</f>
        <v>0.27327581048842153</v>
      </c>
      <c r="I4">
        <f>VLOOKUP(H4,$C$5:$D$12,2,TRUE)</f>
        <v>1</v>
      </c>
      <c r="L4" t="s">
        <v>31</v>
      </c>
      <c r="M4" t="s">
        <v>32</v>
      </c>
      <c r="Q4" t="s">
        <v>12</v>
      </c>
    </row>
    <row r="5" spans="1:22" ht="15.75" x14ac:dyDescent="0.25">
      <c r="C5" s="18">
        <v>0</v>
      </c>
      <c r="D5" s="19">
        <f>A6</f>
        <v>0</v>
      </c>
      <c r="E5" s="5">
        <f>(D5-$L$8)^2</f>
        <v>4.1452960000000001</v>
      </c>
      <c r="G5" s="17">
        <f>G4+1</f>
        <v>2</v>
      </c>
      <c r="H5" s="14">
        <f>RawData!B8</f>
        <v>0.12287896042336499</v>
      </c>
      <c r="I5">
        <f>VLOOKUP(H5,$C$5:$D$12,2,TRUE)</f>
        <v>0</v>
      </c>
      <c r="K5" t="s">
        <v>3</v>
      </c>
      <c r="L5">
        <f>COUNTA($I$4:$I$253)</f>
        <v>250</v>
      </c>
      <c r="M5">
        <f>COUNTA(RawData!$B$7:$B$256)</f>
        <v>250</v>
      </c>
      <c r="R5" t="s">
        <v>31</v>
      </c>
      <c r="S5" t="s">
        <v>25</v>
      </c>
      <c r="T5" t="s">
        <v>32</v>
      </c>
      <c r="U5" t="s">
        <v>13</v>
      </c>
      <c r="V5" s="26" t="s">
        <v>26</v>
      </c>
    </row>
    <row r="6" spans="1:22" x14ac:dyDescent="0.25">
      <c r="A6">
        <f>RawData!E8</f>
        <v>0</v>
      </c>
      <c r="B6" s="16">
        <f>RawData!F8</f>
        <v>0.18</v>
      </c>
      <c r="C6" s="20">
        <f>B6+C5</f>
        <v>0.18</v>
      </c>
      <c r="D6" s="21">
        <f t="shared" ref="D6:D12" si="0">A7</f>
        <v>1</v>
      </c>
      <c r="E6" s="5">
        <f t="shared" ref="E6:E12" si="1">(D6-$L$8)^2</f>
        <v>1.073296</v>
      </c>
      <c r="G6" s="17">
        <f t="shared" ref="G6" si="2">G5+1</f>
        <v>3</v>
      </c>
      <c r="H6" s="14">
        <f>RawData!B9</f>
        <v>0.87816584017062282</v>
      </c>
      <c r="I6">
        <f>VLOOKUP(H6,$C$5:$D$12,2,TRUE)</f>
        <v>4</v>
      </c>
      <c r="K6" t="s">
        <v>18</v>
      </c>
      <c r="L6">
        <f>MIN($I$4:$I$253)</f>
        <v>0</v>
      </c>
      <c r="M6">
        <f>Q6</f>
        <v>0</v>
      </c>
      <c r="N6" t="s">
        <v>37</v>
      </c>
      <c r="Q6">
        <v>0</v>
      </c>
      <c r="R6">
        <f>COUNTIF($I$4:$I$253,Q6)</f>
        <v>37</v>
      </c>
      <c r="S6" s="25">
        <f t="shared" ref="S6:S13" si="3">R6/$R$15</f>
        <v>0.14799999999999999</v>
      </c>
      <c r="T6">
        <f t="shared" ref="T6:T13" si="4">$R$15*U6</f>
        <v>45</v>
      </c>
      <c r="U6" s="16">
        <f t="shared" ref="U6:U13" si="5">B6</f>
        <v>0.18</v>
      </c>
      <c r="V6" s="4">
        <f>(R6-T6)^2/T6</f>
        <v>1.4222222222222223</v>
      </c>
    </row>
    <row r="7" spans="1:22" x14ac:dyDescent="0.25">
      <c r="A7">
        <f>RawData!E9</f>
        <v>1</v>
      </c>
      <c r="B7" s="16">
        <f>RawData!F9</f>
        <v>0.31</v>
      </c>
      <c r="C7" s="20">
        <f>B7+C6</f>
        <v>0.49</v>
      </c>
      <c r="D7" s="21">
        <f t="shared" si="0"/>
        <v>2</v>
      </c>
      <c r="E7" s="5">
        <f t="shared" si="1"/>
        <v>1.2960000000000022E-3</v>
      </c>
      <c r="G7" s="17">
        <f t="shared" ref="G7:G70" si="6">G6+1</f>
        <v>4</v>
      </c>
      <c r="H7" s="14">
        <f>RawData!B10</f>
        <v>0.79536546589067925</v>
      </c>
      <c r="I7">
        <f t="shared" ref="I7:I70" si="7">VLOOKUP(H7,$C$5:$D$12,2,TRUE)</f>
        <v>3</v>
      </c>
      <c r="K7" t="s">
        <v>19</v>
      </c>
      <c r="L7">
        <f>MAX($I$4:$I$253)</f>
        <v>7</v>
      </c>
      <c r="M7">
        <f>Q13</f>
        <v>7</v>
      </c>
      <c r="O7" s="24" t="b">
        <f>ROUND(T13,0)&gt;=1</f>
        <v>1</v>
      </c>
      <c r="Q7">
        <f>Q6+1</f>
        <v>1</v>
      </c>
      <c r="R7">
        <f t="shared" ref="R7:R13" si="8">COUNTIF($I$4:$I$253,Q7)</f>
        <v>92</v>
      </c>
      <c r="S7" s="25">
        <f t="shared" si="3"/>
        <v>0.36799999999999999</v>
      </c>
      <c r="T7">
        <f t="shared" si="4"/>
        <v>77.5</v>
      </c>
      <c r="U7" s="16">
        <f t="shared" si="5"/>
        <v>0.31</v>
      </c>
      <c r="V7" s="4">
        <f t="shared" ref="V7:V13" si="9">(R7-T7)^2/T7</f>
        <v>2.7129032258064516</v>
      </c>
    </row>
    <row r="8" spans="1:22" x14ac:dyDescent="0.25">
      <c r="A8">
        <f>RawData!E10</f>
        <v>2</v>
      </c>
      <c r="B8" s="16">
        <f>RawData!F10</f>
        <v>0.21</v>
      </c>
      <c r="C8" s="20">
        <f t="shared" ref="C8:C13" si="10">B8+C7</f>
        <v>0.7</v>
      </c>
      <c r="D8" s="21">
        <f t="shared" si="0"/>
        <v>3</v>
      </c>
      <c r="E8" s="5">
        <f t="shared" si="1"/>
        <v>0.9292959999999999</v>
      </c>
      <c r="G8" s="17">
        <f t="shared" si="6"/>
        <v>5</v>
      </c>
      <c r="H8" s="14">
        <f>RawData!B11</f>
        <v>0.77275711626214216</v>
      </c>
      <c r="I8">
        <f t="shared" si="7"/>
        <v>3</v>
      </c>
      <c r="K8" t="s">
        <v>20</v>
      </c>
      <c r="L8" s="5">
        <f>AVERAGE($I$4:$I$253)</f>
        <v>2.036</v>
      </c>
      <c r="M8">
        <f>SUMPRODUCT(A6:A13,B6:B13)</f>
        <v>1.9159999999999999</v>
      </c>
      <c r="N8" s="13">
        <v>0.1</v>
      </c>
      <c r="O8" s="24" t="b">
        <f>1-M8/L8&lt;$N8</f>
        <v>1</v>
      </c>
      <c r="Q8">
        <f t="shared" ref="Q8:Q13" si="11">Q7+1</f>
        <v>2</v>
      </c>
      <c r="R8">
        <f t="shared" si="8"/>
        <v>41</v>
      </c>
      <c r="S8" s="25">
        <f t="shared" si="3"/>
        <v>0.16400000000000001</v>
      </c>
      <c r="T8">
        <f t="shared" si="4"/>
        <v>52.5</v>
      </c>
      <c r="U8" s="16">
        <f t="shared" si="5"/>
        <v>0.21</v>
      </c>
      <c r="V8" s="4">
        <f t="shared" si="9"/>
        <v>2.519047619047619</v>
      </c>
    </row>
    <row r="9" spans="1:22" x14ac:dyDescent="0.25">
      <c r="A9">
        <f>RawData!E11</f>
        <v>3</v>
      </c>
      <c r="B9" s="16">
        <f>RawData!F11</f>
        <v>0.14399999999999999</v>
      </c>
      <c r="C9" s="20">
        <f t="shared" si="10"/>
        <v>0.84399999999999997</v>
      </c>
      <c r="D9" s="21">
        <f t="shared" si="0"/>
        <v>4</v>
      </c>
      <c r="E9" s="5">
        <f t="shared" si="1"/>
        <v>3.8572959999999998</v>
      </c>
      <c r="G9" s="17">
        <f t="shared" si="6"/>
        <v>6</v>
      </c>
      <c r="H9" s="14">
        <f>RawData!B12</f>
        <v>0.18018746358212612</v>
      </c>
      <c r="I9">
        <f t="shared" si="7"/>
        <v>1</v>
      </c>
      <c r="K9" t="s">
        <v>21</v>
      </c>
      <c r="L9" s="5">
        <f>STDEV($I$4:$I$253)</f>
        <v>1.7223734441532992</v>
      </c>
      <c r="M9" s="5">
        <f>SQRT(SUMPRODUCT(E5:E12,B6:B13))</f>
        <v>1.6041645800852231</v>
      </c>
      <c r="N9" s="13">
        <v>0.05</v>
      </c>
      <c r="O9" s="24" t="b">
        <f>1-M9/L9&lt;$N9</f>
        <v>0</v>
      </c>
      <c r="Q9">
        <f t="shared" si="11"/>
        <v>3</v>
      </c>
      <c r="R9">
        <f t="shared" si="8"/>
        <v>30</v>
      </c>
      <c r="S9" s="25">
        <f t="shared" si="3"/>
        <v>0.12</v>
      </c>
      <c r="T9">
        <f t="shared" si="4"/>
        <v>36</v>
      </c>
      <c r="U9" s="16">
        <f t="shared" si="5"/>
        <v>0.14399999999999999</v>
      </c>
      <c r="V9" s="4">
        <f t="shared" si="9"/>
        <v>1</v>
      </c>
    </row>
    <row r="10" spans="1:22" x14ac:dyDescent="0.25">
      <c r="A10">
        <f>RawData!E12</f>
        <v>4</v>
      </c>
      <c r="B10" s="16">
        <f>RawData!F12</f>
        <v>7.2999999999999995E-2</v>
      </c>
      <c r="C10" s="20">
        <f t="shared" si="10"/>
        <v>0.91699999999999993</v>
      </c>
      <c r="D10" s="21">
        <f t="shared" si="0"/>
        <v>5</v>
      </c>
      <c r="E10" s="5">
        <f t="shared" si="1"/>
        <v>8.7852960000000007</v>
      </c>
      <c r="G10" s="17">
        <f t="shared" si="6"/>
        <v>7</v>
      </c>
      <c r="H10" s="14">
        <f>RawData!B13</f>
        <v>0.27275180002479704</v>
      </c>
      <c r="I10">
        <f t="shared" si="7"/>
        <v>1</v>
      </c>
      <c r="Q10">
        <f t="shared" si="11"/>
        <v>4</v>
      </c>
      <c r="R10">
        <f t="shared" si="8"/>
        <v>22</v>
      </c>
      <c r="S10" s="25">
        <f t="shared" si="3"/>
        <v>8.7999999999999995E-2</v>
      </c>
      <c r="T10">
        <f t="shared" si="4"/>
        <v>18.25</v>
      </c>
      <c r="U10" s="16">
        <f t="shared" si="5"/>
        <v>7.2999999999999995E-2</v>
      </c>
      <c r="V10" s="4">
        <f t="shared" si="9"/>
        <v>0.77054794520547942</v>
      </c>
    </row>
    <row r="11" spans="1:22" x14ac:dyDescent="0.25">
      <c r="A11">
        <f>RawData!E13</f>
        <v>5</v>
      </c>
      <c r="B11" s="16">
        <f>RawData!F13</f>
        <v>4.8000000000000001E-2</v>
      </c>
      <c r="C11" s="20">
        <f t="shared" si="10"/>
        <v>0.96499999999999997</v>
      </c>
      <c r="D11" s="21">
        <f t="shared" si="0"/>
        <v>6</v>
      </c>
      <c r="E11" s="5">
        <f t="shared" si="1"/>
        <v>15.713296</v>
      </c>
      <c r="G11" s="17">
        <f t="shared" si="6"/>
        <v>8</v>
      </c>
      <c r="H11" s="14">
        <f>RawData!B14</f>
        <v>7.3223410482915918E-2</v>
      </c>
      <c r="I11">
        <f t="shared" si="7"/>
        <v>0</v>
      </c>
      <c r="Q11">
        <f t="shared" si="11"/>
        <v>5</v>
      </c>
      <c r="R11">
        <f t="shared" si="8"/>
        <v>16</v>
      </c>
      <c r="S11" s="25">
        <f t="shared" si="3"/>
        <v>6.4000000000000001E-2</v>
      </c>
      <c r="T11">
        <f t="shared" si="4"/>
        <v>12</v>
      </c>
      <c r="U11" s="16">
        <f t="shared" si="5"/>
        <v>4.8000000000000001E-2</v>
      </c>
      <c r="V11" s="4">
        <f t="shared" si="9"/>
        <v>1.3333333333333333</v>
      </c>
    </row>
    <row r="12" spans="1:22" x14ac:dyDescent="0.25">
      <c r="A12">
        <f>RawData!E14</f>
        <v>6</v>
      </c>
      <c r="B12" s="16">
        <f>RawData!F14</f>
        <v>2.3E-2</v>
      </c>
      <c r="C12" s="22">
        <f t="shared" si="10"/>
        <v>0.98799999999999999</v>
      </c>
      <c r="D12" s="23">
        <f t="shared" si="0"/>
        <v>7</v>
      </c>
      <c r="E12" s="5">
        <f t="shared" si="1"/>
        <v>24.641296000000004</v>
      </c>
      <c r="G12" s="17">
        <f t="shared" si="6"/>
        <v>9</v>
      </c>
      <c r="H12" s="14">
        <f>RawData!B15</f>
        <v>9.1726304852943974E-2</v>
      </c>
      <c r="I12">
        <f t="shared" si="7"/>
        <v>0</v>
      </c>
      <c r="Q12">
        <f t="shared" si="11"/>
        <v>6</v>
      </c>
      <c r="R12">
        <f t="shared" si="8"/>
        <v>7</v>
      </c>
      <c r="S12" s="25">
        <f t="shared" si="3"/>
        <v>2.8000000000000001E-2</v>
      </c>
      <c r="T12">
        <f t="shared" si="4"/>
        <v>5.75</v>
      </c>
      <c r="U12" s="16">
        <f t="shared" si="5"/>
        <v>2.3E-2</v>
      </c>
      <c r="V12" s="4">
        <f t="shared" si="9"/>
        <v>0.27173913043478259</v>
      </c>
    </row>
    <row r="13" spans="1:22" x14ac:dyDescent="0.25">
      <c r="A13">
        <f>RawData!E15</f>
        <v>7</v>
      </c>
      <c r="B13" s="16">
        <f>RawData!F15</f>
        <v>1.2E-2</v>
      </c>
      <c r="C13" s="16">
        <f t="shared" si="10"/>
        <v>1</v>
      </c>
      <c r="G13" s="17">
        <f t="shared" si="6"/>
        <v>10</v>
      </c>
      <c r="H13" s="14">
        <f>RawData!B16</f>
        <v>0.25956732232758062</v>
      </c>
      <c r="I13">
        <f t="shared" si="7"/>
        <v>1</v>
      </c>
      <c r="Q13">
        <f t="shared" si="11"/>
        <v>7</v>
      </c>
      <c r="R13">
        <f t="shared" si="8"/>
        <v>5</v>
      </c>
      <c r="S13" s="25">
        <f t="shared" si="3"/>
        <v>0.02</v>
      </c>
      <c r="T13">
        <f t="shared" si="4"/>
        <v>3</v>
      </c>
      <c r="U13" s="16">
        <f t="shared" si="5"/>
        <v>1.2E-2</v>
      </c>
      <c r="V13" s="4">
        <f t="shared" si="9"/>
        <v>1.3333333333333333</v>
      </c>
    </row>
    <row r="14" spans="1:22" x14ac:dyDescent="0.25">
      <c r="G14" s="17">
        <f t="shared" si="6"/>
        <v>11</v>
      </c>
      <c r="H14" s="14">
        <f>RawData!B17</f>
        <v>0.58473119349317049</v>
      </c>
      <c r="I14">
        <f t="shared" si="7"/>
        <v>2</v>
      </c>
    </row>
    <row r="15" spans="1:22" x14ac:dyDescent="0.25">
      <c r="G15" s="17">
        <f t="shared" si="6"/>
        <v>12</v>
      </c>
      <c r="H15" s="14">
        <f>RawData!B18</f>
        <v>0.35503816323665194</v>
      </c>
      <c r="I15">
        <f t="shared" si="7"/>
        <v>1</v>
      </c>
      <c r="Q15" t="s">
        <v>4</v>
      </c>
      <c r="R15">
        <f>SUM(R6:R14)</f>
        <v>250</v>
      </c>
      <c r="V15" s="4">
        <f>SUM(V6:V14)</f>
        <v>11.363126809383223</v>
      </c>
    </row>
    <row r="16" spans="1:22" x14ac:dyDescent="0.25">
      <c r="G16" s="17">
        <f t="shared" si="6"/>
        <v>13</v>
      </c>
      <c r="H16" s="14">
        <f>RawData!B19</f>
        <v>0.56879257106274195</v>
      </c>
      <c r="I16">
        <f t="shared" si="7"/>
        <v>2</v>
      </c>
      <c r="R16" s="24" t="b">
        <f>R15=COUNTA(H4:H253)</f>
        <v>1</v>
      </c>
    </row>
    <row r="17" spans="7:22" x14ac:dyDescent="0.25">
      <c r="G17" s="17">
        <f t="shared" si="6"/>
        <v>14</v>
      </c>
      <c r="H17" s="14">
        <f>RawData!B20</f>
        <v>0.83356097587588973</v>
      </c>
      <c r="I17">
        <f t="shared" si="7"/>
        <v>3</v>
      </c>
    </row>
    <row r="18" spans="7:22" x14ac:dyDescent="0.25">
      <c r="G18" s="17">
        <f t="shared" si="6"/>
        <v>15</v>
      </c>
      <c r="H18" s="14">
        <f>RawData!B21</f>
        <v>0.24367980680757273</v>
      </c>
      <c r="I18">
        <f t="shared" si="7"/>
        <v>1</v>
      </c>
      <c r="R18" s="27" t="s">
        <v>27</v>
      </c>
      <c r="V18" s="30">
        <f>COUNT(V6:V14)-1</f>
        <v>7</v>
      </c>
    </row>
    <row r="19" spans="7:22" x14ac:dyDescent="0.25">
      <c r="G19" s="17">
        <f t="shared" si="6"/>
        <v>16</v>
      </c>
      <c r="H19" s="14">
        <f>RawData!B22</f>
        <v>0.5706189882402869</v>
      </c>
      <c r="I19">
        <f t="shared" si="7"/>
        <v>2</v>
      </c>
    </row>
    <row r="20" spans="7:22" x14ac:dyDescent="0.25">
      <c r="G20" s="17">
        <f t="shared" si="6"/>
        <v>17</v>
      </c>
      <c r="H20" s="14">
        <f>RawData!B23</f>
        <v>0.59003735245429156</v>
      </c>
      <c r="I20">
        <f t="shared" si="7"/>
        <v>2</v>
      </c>
      <c r="R20" s="28" t="s">
        <v>28</v>
      </c>
      <c r="V20" s="31">
        <v>0.05</v>
      </c>
    </row>
    <row r="21" spans="7:22" x14ac:dyDescent="0.25">
      <c r="G21" s="17">
        <f t="shared" si="6"/>
        <v>18</v>
      </c>
      <c r="H21" s="14">
        <f>RawData!B24</f>
        <v>0.2379370825705811</v>
      </c>
      <c r="I21">
        <f t="shared" si="7"/>
        <v>1</v>
      </c>
      <c r="R21" s="28" t="s">
        <v>30</v>
      </c>
      <c r="V21" s="29">
        <f>CHIINV(V20,V18)</f>
        <v>14.067140449340167</v>
      </c>
    </row>
    <row r="22" spans="7:22" x14ac:dyDescent="0.25">
      <c r="G22" s="17">
        <f t="shared" si="6"/>
        <v>19</v>
      </c>
      <c r="H22" s="14">
        <f>RawData!B25</f>
        <v>9.6947284035602044E-2</v>
      </c>
      <c r="I22">
        <f t="shared" si="7"/>
        <v>0</v>
      </c>
    </row>
    <row r="23" spans="7:22" x14ac:dyDescent="0.25">
      <c r="G23" s="17">
        <f t="shared" si="6"/>
        <v>20</v>
      </c>
      <c r="H23" s="14">
        <f>RawData!B26</f>
        <v>0.18871588941761896</v>
      </c>
      <c r="I23">
        <f t="shared" si="7"/>
        <v>1</v>
      </c>
      <c r="R23" s="28" t="s">
        <v>29</v>
      </c>
      <c r="V23" s="32" t="b">
        <f>V15&lt;V21</f>
        <v>1</v>
      </c>
    </row>
    <row r="24" spans="7:22" x14ac:dyDescent="0.25">
      <c r="G24" s="17">
        <f t="shared" si="6"/>
        <v>21</v>
      </c>
      <c r="H24" s="14">
        <f>RawData!B27</f>
        <v>0.80757095742908502</v>
      </c>
      <c r="I24">
        <f t="shared" si="7"/>
        <v>3</v>
      </c>
    </row>
    <row r="25" spans="7:22" x14ac:dyDescent="0.25">
      <c r="G25" s="17">
        <f t="shared" si="6"/>
        <v>22</v>
      </c>
      <c r="H25" s="14">
        <f>RawData!B28</f>
        <v>0.83950544995913945</v>
      </c>
      <c r="I25">
        <f t="shared" si="7"/>
        <v>3</v>
      </c>
    </row>
    <row r="26" spans="7:22" x14ac:dyDescent="0.25">
      <c r="G26" s="17">
        <f t="shared" si="6"/>
        <v>23</v>
      </c>
      <c r="H26" s="14">
        <f>RawData!B29</f>
        <v>0.31927176716050853</v>
      </c>
      <c r="I26">
        <f t="shared" si="7"/>
        <v>1</v>
      </c>
    </row>
    <row r="27" spans="7:22" x14ac:dyDescent="0.25">
      <c r="G27" s="17">
        <f t="shared" si="6"/>
        <v>24</v>
      </c>
      <c r="H27" s="14">
        <f>RawData!B30</f>
        <v>0.94644571633287478</v>
      </c>
      <c r="I27">
        <f t="shared" si="7"/>
        <v>5</v>
      </c>
    </row>
    <row r="28" spans="7:22" x14ac:dyDescent="0.25">
      <c r="G28" s="17">
        <f t="shared" si="6"/>
        <v>25</v>
      </c>
      <c r="H28" s="14">
        <f>RawData!B31</f>
        <v>0.53908512990202428</v>
      </c>
      <c r="I28">
        <f t="shared" si="7"/>
        <v>2</v>
      </c>
    </row>
    <row r="29" spans="7:22" x14ac:dyDescent="0.25">
      <c r="G29" s="17">
        <f t="shared" si="6"/>
        <v>26</v>
      </c>
      <c r="H29" s="14">
        <f>RawData!B32</f>
        <v>0.81956643028429832</v>
      </c>
      <c r="I29">
        <f t="shared" si="7"/>
        <v>3</v>
      </c>
    </row>
    <row r="30" spans="7:22" x14ac:dyDescent="0.25">
      <c r="G30" s="17">
        <f t="shared" si="6"/>
        <v>27</v>
      </c>
      <c r="H30" s="14">
        <f>RawData!B33</f>
        <v>0.89721729894147761</v>
      </c>
      <c r="I30">
        <f t="shared" si="7"/>
        <v>4</v>
      </c>
    </row>
    <row r="31" spans="7:22" x14ac:dyDescent="0.25">
      <c r="G31" s="17">
        <f t="shared" si="6"/>
        <v>28</v>
      </c>
      <c r="H31" s="14">
        <f>RawData!B34</f>
        <v>0.28355889926096711</v>
      </c>
      <c r="I31">
        <f t="shared" si="7"/>
        <v>1</v>
      </c>
    </row>
    <row r="32" spans="7:22" x14ac:dyDescent="0.25">
      <c r="G32" s="17">
        <f t="shared" si="6"/>
        <v>29</v>
      </c>
      <c r="H32" s="14">
        <f>RawData!B35</f>
        <v>0.19311147181704513</v>
      </c>
      <c r="I32">
        <f t="shared" si="7"/>
        <v>1</v>
      </c>
    </row>
    <row r="33" spans="7:9" x14ac:dyDescent="0.25">
      <c r="G33" s="17">
        <f t="shared" si="6"/>
        <v>30</v>
      </c>
      <c r="H33" s="14">
        <f>RawData!B36</f>
        <v>0.95025285456803765</v>
      </c>
      <c r="I33">
        <f t="shared" si="7"/>
        <v>5</v>
      </c>
    </row>
    <row r="34" spans="7:9" x14ac:dyDescent="0.25">
      <c r="G34" s="17">
        <f t="shared" si="6"/>
        <v>31</v>
      </c>
      <c r="H34" s="14">
        <f>RawData!B37</f>
        <v>0.92982658465238099</v>
      </c>
      <c r="I34">
        <f t="shared" si="7"/>
        <v>5</v>
      </c>
    </row>
    <row r="35" spans="7:9" x14ac:dyDescent="0.25">
      <c r="G35" s="17">
        <f t="shared" si="6"/>
        <v>32</v>
      </c>
      <c r="H35" s="14">
        <f>RawData!B38</f>
        <v>0.89934421041640711</v>
      </c>
      <c r="I35">
        <f t="shared" si="7"/>
        <v>4</v>
      </c>
    </row>
    <row r="36" spans="7:9" x14ac:dyDescent="0.25">
      <c r="G36" s="17">
        <f t="shared" si="6"/>
        <v>33</v>
      </c>
      <c r="H36" s="14">
        <f>RawData!B39</f>
        <v>0.88108584099968079</v>
      </c>
      <c r="I36">
        <f t="shared" si="7"/>
        <v>4</v>
      </c>
    </row>
    <row r="37" spans="7:9" x14ac:dyDescent="0.25">
      <c r="G37" s="17">
        <f t="shared" si="6"/>
        <v>34</v>
      </c>
      <c r="H37" s="14">
        <f>RawData!B40</f>
        <v>0.36537454120140089</v>
      </c>
      <c r="I37">
        <f t="shared" si="7"/>
        <v>1</v>
      </c>
    </row>
    <row r="38" spans="7:9" x14ac:dyDescent="0.25">
      <c r="G38" s="17">
        <f t="shared" si="6"/>
        <v>35</v>
      </c>
      <c r="H38" s="14">
        <f>RawData!B41</f>
        <v>0.56051777078844633</v>
      </c>
      <c r="I38">
        <f t="shared" si="7"/>
        <v>2</v>
      </c>
    </row>
    <row r="39" spans="7:9" x14ac:dyDescent="0.25">
      <c r="G39" s="17">
        <f t="shared" si="6"/>
        <v>36</v>
      </c>
      <c r="H39" s="14">
        <f>RawData!B42</f>
        <v>0.3676547907882004</v>
      </c>
      <c r="I39">
        <f t="shared" si="7"/>
        <v>1</v>
      </c>
    </row>
    <row r="40" spans="7:9" x14ac:dyDescent="0.25">
      <c r="G40" s="17">
        <f t="shared" si="6"/>
        <v>37</v>
      </c>
      <c r="H40" s="14">
        <f>RawData!B43</f>
        <v>0.21426988129041391</v>
      </c>
      <c r="I40">
        <f t="shared" si="7"/>
        <v>1</v>
      </c>
    </row>
    <row r="41" spans="7:9" x14ac:dyDescent="0.25">
      <c r="G41" s="17">
        <f t="shared" si="6"/>
        <v>38</v>
      </c>
      <c r="H41" s="14">
        <f>RawData!B44</f>
        <v>0.67821073000944576</v>
      </c>
      <c r="I41">
        <f t="shared" si="7"/>
        <v>2</v>
      </c>
    </row>
    <row r="42" spans="7:9" x14ac:dyDescent="0.25">
      <c r="G42" s="17">
        <f t="shared" si="6"/>
        <v>39</v>
      </c>
      <c r="H42" s="14">
        <f>RawData!B45</f>
        <v>4.1755200373391865E-2</v>
      </c>
      <c r="I42">
        <f t="shared" si="7"/>
        <v>0</v>
      </c>
    </row>
    <row r="43" spans="7:9" x14ac:dyDescent="0.25">
      <c r="G43" s="17">
        <f t="shared" si="6"/>
        <v>40</v>
      </c>
      <c r="H43" s="14">
        <f>RawData!B46</f>
        <v>0.29623974427675304</v>
      </c>
      <c r="I43">
        <f t="shared" si="7"/>
        <v>1</v>
      </c>
    </row>
    <row r="44" spans="7:9" x14ac:dyDescent="0.25">
      <c r="G44" s="17">
        <f t="shared" si="6"/>
        <v>41</v>
      </c>
      <c r="H44" s="14">
        <f>RawData!B47</f>
        <v>0.21276619998643931</v>
      </c>
      <c r="I44">
        <f t="shared" si="7"/>
        <v>1</v>
      </c>
    </row>
    <row r="45" spans="7:9" x14ac:dyDescent="0.25">
      <c r="G45" s="17">
        <f t="shared" si="6"/>
        <v>42</v>
      </c>
      <c r="H45" s="14">
        <f>RawData!B48</f>
        <v>0.46191535236242243</v>
      </c>
      <c r="I45">
        <f t="shared" si="7"/>
        <v>1</v>
      </c>
    </row>
    <row r="46" spans="7:9" x14ac:dyDescent="0.25">
      <c r="G46" s="17">
        <f t="shared" si="6"/>
        <v>43</v>
      </c>
      <c r="H46" s="14">
        <f>RawData!B49</f>
        <v>0.12220602649668311</v>
      </c>
      <c r="I46">
        <f t="shared" si="7"/>
        <v>0</v>
      </c>
    </row>
    <row r="47" spans="7:9" x14ac:dyDescent="0.25">
      <c r="G47" s="17">
        <f t="shared" si="6"/>
        <v>44</v>
      </c>
      <c r="H47" s="14">
        <f>RawData!B50</f>
        <v>0.10008003338255367</v>
      </c>
      <c r="I47">
        <f t="shared" si="7"/>
        <v>0</v>
      </c>
    </row>
    <row r="48" spans="7:9" x14ac:dyDescent="0.25">
      <c r="G48" s="17">
        <f t="shared" si="6"/>
        <v>45</v>
      </c>
      <c r="H48" s="14">
        <f>RawData!B51</f>
        <v>0.86525157136995701</v>
      </c>
      <c r="I48">
        <f t="shared" si="7"/>
        <v>4</v>
      </c>
    </row>
    <row r="49" spans="7:9" x14ac:dyDescent="0.25">
      <c r="G49" s="17">
        <f t="shared" si="6"/>
        <v>46</v>
      </c>
      <c r="H49" s="14">
        <f>RawData!B52</f>
        <v>0.5410867526716755</v>
      </c>
      <c r="I49">
        <f t="shared" si="7"/>
        <v>2</v>
      </c>
    </row>
    <row r="50" spans="7:9" x14ac:dyDescent="0.25">
      <c r="G50" s="17">
        <f t="shared" si="6"/>
        <v>47</v>
      </c>
      <c r="H50" s="14">
        <f>RawData!B53</f>
        <v>0.88101193540534983</v>
      </c>
      <c r="I50">
        <f t="shared" si="7"/>
        <v>4</v>
      </c>
    </row>
    <row r="51" spans="7:9" x14ac:dyDescent="0.25">
      <c r="G51" s="17">
        <f t="shared" si="6"/>
        <v>48</v>
      </c>
      <c r="H51" s="14">
        <f>RawData!B54</f>
        <v>0.71494705509681644</v>
      </c>
      <c r="I51">
        <f t="shared" si="7"/>
        <v>3</v>
      </c>
    </row>
    <row r="52" spans="7:9" x14ac:dyDescent="0.25">
      <c r="G52" s="17">
        <f t="shared" si="6"/>
        <v>49</v>
      </c>
      <c r="H52" s="14">
        <f>RawData!B55</f>
        <v>0.21494365053004016</v>
      </c>
      <c r="I52">
        <f t="shared" si="7"/>
        <v>1</v>
      </c>
    </row>
    <row r="53" spans="7:9" x14ac:dyDescent="0.25">
      <c r="G53" s="17">
        <f t="shared" si="6"/>
        <v>50</v>
      </c>
      <c r="H53" s="14">
        <f>RawData!B56</f>
        <v>0.32334538233748911</v>
      </c>
      <c r="I53">
        <f t="shared" si="7"/>
        <v>1</v>
      </c>
    </row>
    <row r="54" spans="7:9" x14ac:dyDescent="0.25">
      <c r="G54" s="17">
        <f t="shared" si="6"/>
        <v>51</v>
      </c>
      <c r="H54" s="14">
        <f>RawData!B57</f>
        <v>0.55535486103029341</v>
      </c>
      <c r="I54">
        <f t="shared" si="7"/>
        <v>2</v>
      </c>
    </row>
    <row r="55" spans="7:9" x14ac:dyDescent="0.25">
      <c r="G55" s="17">
        <f t="shared" si="6"/>
        <v>52</v>
      </c>
      <c r="H55" s="14">
        <f>RawData!B58</f>
        <v>0.95922293388159785</v>
      </c>
      <c r="I55">
        <f t="shared" si="7"/>
        <v>5</v>
      </c>
    </row>
    <row r="56" spans="7:9" x14ac:dyDescent="0.25">
      <c r="G56" s="17">
        <f t="shared" si="6"/>
        <v>53</v>
      </c>
      <c r="H56" s="14">
        <f>RawData!B59</f>
        <v>0.33691343660683992</v>
      </c>
      <c r="I56">
        <f t="shared" si="7"/>
        <v>1</v>
      </c>
    </row>
    <row r="57" spans="7:9" x14ac:dyDescent="0.25">
      <c r="G57" s="17">
        <f t="shared" si="6"/>
        <v>54</v>
      </c>
      <c r="H57" s="14">
        <f>RawData!B60</f>
        <v>0.99463629846493606</v>
      </c>
      <c r="I57">
        <f t="shared" si="7"/>
        <v>7</v>
      </c>
    </row>
    <row r="58" spans="7:9" x14ac:dyDescent="0.25">
      <c r="G58" s="17">
        <f t="shared" si="6"/>
        <v>55</v>
      </c>
      <c r="H58" s="14">
        <f>RawData!B61</f>
        <v>0.89404421983194216</v>
      </c>
      <c r="I58">
        <f t="shared" si="7"/>
        <v>4</v>
      </c>
    </row>
    <row r="59" spans="7:9" x14ac:dyDescent="0.25">
      <c r="G59" s="17">
        <f t="shared" si="6"/>
        <v>56</v>
      </c>
      <c r="H59" s="14">
        <f>RawData!B62</f>
        <v>0.31869066843828264</v>
      </c>
      <c r="I59">
        <f t="shared" si="7"/>
        <v>1</v>
      </c>
    </row>
    <row r="60" spans="7:9" x14ac:dyDescent="0.25">
      <c r="G60" s="17">
        <f t="shared" si="6"/>
        <v>57</v>
      </c>
      <c r="H60" s="14">
        <f>RawData!B63</f>
        <v>0.28099417825001582</v>
      </c>
      <c r="I60">
        <f t="shared" si="7"/>
        <v>1</v>
      </c>
    </row>
    <row r="61" spans="7:9" x14ac:dyDescent="0.25">
      <c r="G61" s="17">
        <f t="shared" si="6"/>
        <v>58</v>
      </c>
      <c r="H61" s="14">
        <f>RawData!B64</f>
        <v>0.40605944526274695</v>
      </c>
      <c r="I61">
        <f t="shared" si="7"/>
        <v>1</v>
      </c>
    </row>
    <row r="62" spans="7:9" x14ac:dyDescent="0.25">
      <c r="G62" s="17">
        <f t="shared" si="6"/>
        <v>59</v>
      </c>
      <c r="H62" s="14">
        <f>RawData!B65</f>
        <v>0.90301959187890291</v>
      </c>
      <c r="I62">
        <f t="shared" si="7"/>
        <v>4</v>
      </c>
    </row>
    <row r="63" spans="7:9" x14ac:dyDescent="0.25">
      <c r="G63" s="17">
        <f t="shared" si="6"/>
        <v>60</v>
      </c>
      <c r="H63" s="14">
        <f>RawData!B66</f>
        <v>0.85331950086316455</v>
      </c>
      <c r="I63">
        <f t="shared" si="7"/>
        <v>4</v>
      </c>
    </row>
    <row r="64" spans="7:9" x14ac:dyDescent="0.25">
      <c r="G64" s="17">
        <f t="shared" si="6"/>
        <v>61</v>
      </c>
      <c r="H64" s="14">
        <f>RawData!B67</f>
        <v>4.2240821539117679E-2</v>
      </c>
      <c r="I64">
        <f t="shared" si="7"/>
        <v>0</v>
      </c>
    </row>
    <row r="65" spans="7:9" x14ac:dyDescent="0.25">
      <c r="G65" s="17">
        <f t="shared" si="6"/>
        <v>62</v>
      </c>
      <c r="H65" s="14">
        <f>RawData!B68</f>
        <v>0.67730236692542445</v>
      </c>
      <c r="I65">
        <f t="shared" si="7"/>
        <v>2</v>
      </c>
    </row>
    <row r="66" spans="7:9" x14ac:dyDescent="0.25">
      <c r="G66" s="17">
        <f t="shared" si="6"/>
        <v>63</v>
      </c>
      <c r="H66" s="14">
        <f>RawData!B69</f>
        <v>0.13403823300638773</v>
      </c>
      <c r="I66">
        <f t="shared" si="7"/>
        <v>0</v>
      </c>
    </row>
    <row r="67" spans="7:9" x14ac:dyDescent="0.25">
      <c r="G67" s="17">
        <f t="shared" si="6"/>
        <v>64</v>
      </c>
      <c r="H67" s="14">
        <f>RawData!B70</f>
        <v>0.29538029900559493</v>
      </c>
      <c r="I67">
        <f t="shared" si="7"/>
        <v>1</v>
      </c>
    </row>
    <row r="68" spans="7:9" x14ac:dyDescent="0.25">
      <c r="G68" s="17">
        <f t="shared" si="6"/>
        <v>65</v>
      </c>
      <c r="H68" s="14">
        <f>RawData!B71</f>
        <v>0.31373699233844188</v>
      </c>
      <c r="I68">
        <f t="shared" si="7"/>
        <v>1</v>
      </c>
    </row>
    <row r="69" spans="7:9" x14ac:dyDescent="0.25">
      <c r="G69" s="17">
        <f t="shared" si="6"/>
        <v>66</v>
      </c>
      <c r="H69" s="14">
        <f>RawData!B72</f>
        <v>0.4671682718556891</v>
      </c>
      <c r="I69">
        <f t="shared" si="7"/>
        <v>1</v>
      </c>
    </row>
    <row r="70" spans="7:9" x14ac:dyDescent="0.25">
      <c r="G70" s="17">
        <f t="shared" si="6"/>
        <v>67</v>
      </c>
      <c r="H70" s="14">
        <f>RawData!B73</f>
        <v>0.56842842761822499</v>
      </c>
      <c r="I70">
        <f t="shared" si="7"/>
        <v>2</v>
      </c>
    </row>
    <row r="71" spans="7:9" x14ac:dyDescent="0.25">
      <c r="G71" s="17">
        <f t="shared" ref="G71:G134" si="12">G70+1</f>
        <v>68</v>
      </c>
      <c r="H71" s="14">
        <f>RawData!B74</f>
        <v>0.867882316832018</v>
      </c>
      <c r="I71">
        <f t="shared" ref="I71:I134" si="13">VLOOKUP(H71,$C$5:$D$12,2,TRUE)</f>
        <v>4</v>
      </c>
    </row>
    <row r="72" spans="7:9" x14ac:dyDescent="0.25">
      <c r="G72" s="17">
        <f t="shared" si="12"/>
        <v>69</v>
      </c>
      <c r="H72" s="14">
        <f>RawData!B75</f>
        <v>0.93824308865528272</v>
      </c>
      <c r="I72">
        <f t="shared" si="13"/>
        <v>5</v>
      </c>
    </row>
    <row r="73" spans="7:9" x14ac:dyDescent="0.25">
      <c r="G73" s="17">
        <f t="shared" si="12"/>
        <v>70</v>
      </c>
      <c r="H73" s="14">
        <f>RawData!B76</f>
        <v>0.99994538330760541</v>
      </c>
      <c r="I73">
        <f t="shared" si="13"/>
        <v>7</v>
      </c>
    </row>
    <row r="74" spans="7:9" x14ac:dyDescent="0.25">
      <c r="G74" s="17">
        <f t="shared" si="12"/>
        <v>71</v>
      </c>
      <c r="H74" s="14">
        <f>RawData!B77</f>
        <v>0.97005434485950326</v>
      </c>
      <c r="I74">
        <f t="shared" si="13"/>
        <v>6</v>
      </c>
    </row>
    <row r="75" spans="7:9" x14ac:dyDescent="0.25">
      <c r="G75" s="17">
        <f t="shared" si="12"/>
        <v>72</v>
      </c>
      <c r="H75" s="14">
        <f>RawData!B78</f>
        <v>1.1296408692587523E-2</v>
      </c>
      <c r="I75">
        <f t="shared" si="13"/>
        <v>0</v>
      </c>
    </row>
    <row r="76" spans="7:9" x14ac:dyDescent="0.25">
      <c r="G76" s="17">
        <f t="shared" si="12"/>
        <v>73</v>
      </c>
      <c r="H76" s="14">
        <f>RawData!B79</f>
        <v>0.36024819749921677</v>
      </c>
      <c r="I76">
        <f t="shared" si="13"/>
        <v>1</v>
      </c>
    </row>
    <row r="77" spans="7:9" x14ac:dyDescent="0.25">
      <c r="G77" s="17">
        <f t="shared" si="12"/>
        <v>74</v>
      </c>
      <c r="H77" s="14">
        <f>RawData!B80</f>
        <v>0.61422755728773759</v>
      </c>
      <c r="I77">
        <f t="shared" si="13"/>
        <v>2</v>
      </c>
    </row>
    <row r="78" spans="7:9" x14ac:dyDescent="0.25">
      <c r="G78" s="17">
        <f t="shared" si="12"/>
        <v>75</v>
      </c>
      <c r="H78" s="14">
        <f>RawData!B81</f>
        <v>0.18569184259505223</v>
      </c>
      <c r="I78">
        <f t="shared" si="13"/>
        <v>1</v>
      </c>
    </row>
    <row r="79" spans="7:9" x14ac:dyDescent="0.25">
      <c r="G79" s="17">
        <f t="shared" si="12"/>
        <v>76</v>
      </c>
      <c r="H79" s="14">
        <f>RawData!B82</f>
        <v>0.24008252976125621</v>
      </c>
      <c r="I79">
        <f t="shared" si="13"/>
        <v>1</v>
      </c>
    </row>
    <row r="80" spans="7:9" x14ac:dyDescent="0.25">
      <c r="G80" s="17">
        <f t="shared" si="12"/>
        <v>77</v>
      </c>
      <c r="H80" s="14">
        <f>RawData!B83</f>
        <v>0.13850768625789622</v>
      </c>
      <c r="I80">
        <f t="shared" si="13"/>
        <v>0</v>
      </c>
    </row>
    <row r="81" spans="7:9" x14ac:dyDescent="0.25">
      <c r="G81" s="17">
        <f t="shared" si="12"/>
        <v>78</v>
      </c>
      <c r="H81" s="14">
        <f>RawData!B84</f>
        <v>0.58469227764690013</v>
      </c>
      <c r="I81">
        <f t="shared" si="13"/>
        <v>2</v>
      </c>
    </row>
    <row r="82" spans="7:9" x14ac:dyDescent="0.25">
      <c r="G82" s="17">
        <f t="shared" si="12"/>
        <v>79</v>
      </c>
      <c r="H82" s="14">
        <f>RawData!B85</f>
        <v>0.92493496202810022</v>
      </c>
      <c r="I82">
        <f t="shared" si="13"/>
        <v>5</v>
      </c>
    </row>
    <row r="83" spans="7:9" x14ac:dyDescent="0.25">
      <c r="G83" s="17">
        <f t="shared" si="12"/>
        <v>80</v>
      </c>
      <c r="H83" s="14">
        <f>RawData!B86</f>
        <v>0.28087257804638111</v>
      </c>
      <c r="I83">
        <f t="shared" si="13"/>
        <v>1</v>
      </c>
    </row>
    <row r="84" spans="7:9" x14ac:dyDescent="0.25">
      <c r="G84" s="17">
        <f t="shared" si="12"/>
        <v>81</v>
      </c>
      <c r="H84" s="14">
        <f>RawData!B87</f>
        <v>0.65554818781001367</v>
      </c>
      <c r="I84">
        <f t="shared" si="13"/>
        <v>2</v>
      </c>
    </row>
    <row r="85" spans="7:9" x14ac:dyDescent="0.25">
      <c r="G85" s="17">
        <f t="shared" si="12"/>
        <v>82</v>
      </c>
      <c r="H85" s="14">
        <f>RawData!B88</f>
        <v>0.14501282978711505</v>
      </c>
      <c r="I85">
        <f t="shared" si="13"/>
        <v>0</v>
      </c>
    </row>
    <row r="86" spans="7:9" x14ac:dyDescent="0.25">
      <c r="G86" s="17">
        <f t="shared" si="12"/>
        <v>83</v>
      </c>
      <c r="H86" s="14">
        <f>RawData!B89</f>
        <v>0.81525404050683514</v>
      </c>
      <c r="I86">
        <f t="shared" si="13"/>
        <v>3</v>
      </c>
    </row>
    <row r="87" spans="7:9" x14ac:dyDescent="0.25">
      <c r="G87" s="17">
        <f t="shared" si="12"/>
        <v>84</v>
      </c>
      <c r="H87" s="14">
        <f>RawData!B90</f>
        <v>0.96502375049650579</v>
      </c>
      <c r="I87">
        <f t="shared" si="13"/>
        <v>6</v>
      </c>
    </row>
    <row r="88" spans="7:9" x14ac:dyDescent="0.25">
      <c r="G88" s="17">
        <f t="shared" si="12"/>
        <v>85</v>
      </c>
      <c r="H88" s="14">
        <f>RawData!B91</f>
        <v>0.39545788258544645</v>
      </c>
      <c r="I88">
        <f t="shared" si="13"/>
        <v>1</v>
      </c>
    </row>
    <row r="89" spans="7:9" x14ac:dyDescent="0.25">
      <c r="G89" s="17">
        <f t="shared" si="12"/>
        <v>86</v>
      </c>
      <c r="H89" s="14">
        <f>RawData!B92</f>
        <v>1.1481822674070274E-2</v>
      </c>
      <c r="I89">
        <f t="shared" si="13"/>
        <v>0</v>
      </c>
    </row>
    <row r="90" spans="7:9" x14ac:dyDescent="0.25">
      <c r="G90" s="17">
        <f t="shared" si="12"/>
        <v>87</v>
      </c>
      <c r="H90" s="14">
        <f>RawData!B93</f>
        <v>0.8487634444042681</v>
      </c>
      <c r="I90">
        <f t="shared" si="13"/>
        <v>4</v>
      </c>
    </row>
    <row r="91" spans="7:9" x14ac:dyDescent="0.25">
      <c r="G91" s="17">
        <f t="shared" si="12"/>
        <v>88</v>
      </c>
      <c r="H91" s="14">
        <f>RawData!B94</f>
        <v>0.12980570227283572</v>
      </c>
      <c r="I91">
        <f t="shared" si="13"/>
        <v>0</v>
      </c>
    </row>
    <row r="92" spans="7:9" x14ac:dyDescent="0.25">
      <c r="G92" s="17">
        <f t="shared" si="12"/>
        <v>89</v>
      </c>
      <c r="H92" s="14">
        <f>RawData!B95</f>
        <v>7.0850949899842752E-2</v>
      </c>
      <c r="I92">
        <f t="shared" si="13"/>
        <v>0</v>
      </c>
    </row>
    <row r="93" spans="7:9" x14ac:dyDescent="0.25">
      <c r="G93" s="17">
        <f t="shared" si="12"/>
        <v>90</v>
      </c>
      <c r="H93" s="14">
        <f>RawData!B96</f>
        <v>0.28349049371493407</v>
      </c>
      <c r="I93">
        <f t="shared" si="13"/>
        <v>1</v>
      </c>
    </row>
    <row r="94" spans="7:9" x14ac:dyDescent="0.25">
      <c r="G94" s="17">
        <f t="shared" si="12"/>
        <v>91</v>
      </c>
      <c r="H94" s="14">
        <f>RawData!B97</f>
        <v>0.25869351803138008</v>
      </c>
      <c r="I94">
        <f t="shared" si="13"/>
        <v>1</v>
      </c>
    </row>
    <row r="95" spans="7:9" x14ac:dyDescent="0.25">
      <c r="G95" s="17">
        <f t="shared" si="12"/>
        <v>92</v>
      </c>
      <c r="H95" s="14">
        <f>RawData!B98</f>
        <v>0.71495976968069519</v>
      </c>
      <c r="I95">
        <f t="shared" si="13"/>
        <v>3</v>
      </c>
    </row>
    <row r="96" spans="7:9" x14ac:dyDescent="0.25">
      <c r="G96" s="17">
        <f t="shared" si="12"/>
        <v>93</v>
      </c>
      <c r="H96" s="14">
        <f>RawData!B99</f>
        <v>0.44488053894501223</v>
      </c>
      <c r="I96">
        <f t="shared" si="13"/>
        <v>1</v>
      </c>
    </row>
    <row r="97" spans="7:9" x14ac:dyDescent="0.25">
      <c r="G97" s="17">
        <f t="shared" si="12"/>
        <v>94</v>
      </c>
      <c r="H97" s="14">
        <f>RawData!B100</f>
        <v>0.96749325918441564</v>
      </c>
      <c r="I97">
        <f t="shared" si="13"/>
        <v>6</v>
      </c>
    </row>
    <row r="98" spans="7:9" x14ac:dyDescent="0.25">
      <c r="G98" s="17">
        <f t="shared" si="12"/>
        <v>95</v>
      </c>
      <c r="H98" s="14">
        <f>RawData!B101</f>
        <v>0.96877380281040326</v>
      </c>
      <c r="I98">
        <f t="shared" si="13"/>
        <v>6</v>
      </c>
    </row>
    <row r="99" spans="7:9" x14ac:dyDescent="0.25">
      <c r="G99" s="17">
        <f t="shared" si="12"/>
        <v>96</v>
      </c>
      <c r="H99" s="14">
        <f>RawData!B102</f>
        <v>0.63494577413884334</v>
      </c>
      <c r="I99">
        <f t="shared" si="13"/>
        <v>2</v>
      </c>
    </row>
    <row r="100" spans="7:9" x14ac:dyDescent="0.25">
      <c r="G100" s="17">
        <f t="shared" si="12"/>
        <v>97</v>
      </c>
      <c r="H100" s="14">
        <f>RawData!B103</f>
        <v>0.57424091161572399</v>
      </c>
      <c r="I100">
        <f t="shared" si="13"/>
        <v>2</v>
      </c>
    </row>
    <row r="101" spans="7:9" x14ac:dyDescent="0.25">
      <c r="G101" s="17">
        <f t="shared" si="12"/>
        <v>98</v>
      </c>
      <c r="H101" s="14">
        <f>RawData!B104</f>
        <v>0.92934596385529089</v>
      </c>
      <c r="I101">
        <f t="shared" si="13"/>
        <v>5</v>
      </c>
    </row>
    <row r="102" spans="7:9" x14ac:dyDescent="0.25">
      <c r="G102" s="17">
        <f t="shared" si="12"/>
        <v>99</v>
      </c>
      <c r="H102" s="14">
        <f>RawData!B105</f>
        <v>1.8690319052753757E-2</v>
      </c>
      <c r="I102">
        <f t="shared" si="13"/>
        <v>0</v>
      </c>
    </row>
    <row r="103" spans="7:9" x14ac:dyDescent="0.25">
      <c r="G103" s="17">
        <f t="shared" si="12"/>
        <v>100</v>
      </c>
      <c r="H103" s="14">
        <f>RawData!B106</f>
        <v>0.25368478499216829</v>
      </c>
      <c r="I103">
        <f t="shared" si="13"/>
        <v>1</v>
      </c>
    </row>
    <row r="104" spans="7:9" x14ac:dyDescent="0.25">
      <c r="G104" s="17">
        <f t="shared" si="12"/>
        <v>101</v>
      </c>
      <c r="H104" s="14">
        <f>RawData!B107</f>
        <v>0.50089402216950818</v>
      </c>
      <c r="I104">
        <f t="shared" si="13"/>
        <v>2</v>
      </c>
    </row>
    <row r="105" spans="7:9" x14ac:dyDescent="0.25">
      <c r="G105" s="17">
        <f t="shared" si="12"/>
        <v>102</v>
      </c>
      <c r="H105" s="14">
        <f>RawData!B108</f>
        <v>0.62351757403756614</v>
      </c>
      <c r="I105">
        <f t="shared" si="13"/>
        <v>2</v>
      </c>
    </row>
    <row r="106" spans="7:9" x14ac:dyDescent="0.25">
      <c r="G106" s="17">
        <f t="shared" si="12"/>
        <v>103</v>
      </c>
      <c r="H106" s="14">
        <f>RawData!B109</f>
        <v>9.4216437125678065E-2</v>
      </c>
      <c r="I106">
        <f t="shared" si="13"/>
        <v>0</v>
      </c>
    </row>
    <row r="107" spans="7:9" x14ac:dyDescent="0.25">
      <c r="G107" s="17">
        <f t="shared" si="12"/>
        <v>104</v>
      </c>
      <c r="H107" s="14">
        <f>RawData!B110</f>
        <v>0.39145860648331265</v>
      </c>
      <c r="I107">
        <f t="shared" si="13"/>
        <v>1</v>
      </c>
    </row>
    <row r="108" spans="7:9" x14ac:dyDescent="0.25">
      <c r="G108" s="17">
        <f t="shared" si="12"/>
        <v>105</v>
      </c>
      <c r="H108" s="14">
        <f>RawData!B111</f>
        <v>0.59703432954070013</v>
      </c>
      <c r="I108">
        <f t="shared" si="13"/>
        <v>2</v>
      </c>
    </row>
    <row r="109" spans="7:9" x14ac:dyDescent="0.25">
      <c r="G109" s="17">
        <f t="shared" si="12"/>
        <v>106</v>
      </c>
      <c r="H109" s="14">
        <f>RawData!B112</f>
        <v>0.33606644435163102</v>
      </c>
      <c r="I109">
        <f t="shared" si="13"/>
        <v>1</v>
      </c>
    </row>
    <row r="110" spans="7:9" x14ac:dyDescent="0.25">
      <c r="G110" s="17">
        <f t="shared" si="12"/>
        <v>107</v>
      </c>
      <c r="H110" s="14">
        <f>RawData!B113</f>
        <v>0.37245815766865653</v>
      </c>
      <c r="I110">
        <f t="shared" si="13"/>
        <v>1</v>
      </c>
    </row>
    <row r="111" spans="7:9" x14ac:dyDescent="0.25">
      <c r="G111" s="17">
        <f t="shared" si="12"/>
        <v>108</v>
      </c>
      <c r="H111" s="14">
        <f>RawData!B114</f>
        <v>0.75619507676790565</v>
      </c>
      <c r="I111">
        <f t="shared" si="13"/>
        <v>3</v>
      </c>
    </row>
    <row r="112" spans="7:9" x14ac:dyDescent="0.25">
      <c r="G112" s="17">
        <f t="shared" si="12"/>
        <v>109</v>
      </c>
      <c r="H112" s="14">
        <f>RawData!B115</f>
        <v>0.4620854373743255</v>
      </c>
      <c r="I112">
        <f t="shared" si="13"/>
        <v>1</v>
      </c>
    </row>
    <row r="113" spans="7:9" x14ac:dyDescent="0.25">
      <c r="G113" s="17">
        <f t="shared" si="12"/>
        <v>110</v>
      </c>
      <c r="H113" s="14">
        <f>RawData!B116</f>
        <v>0.85618877009018468</v>
      </c>
      <c r="I113">
        <f t="shared" si="13"/>
        <v>4</v>
      </c>
    </row>
    <row r="114" spans="7:9" x14ac:dyDescent="0.25">
      <c r="G114" s="17">
        <f t="shared" si="12"/>
        <v>111</v>
      </c>
      <c r="H114" s="14">
        <f>RawData!B117</f>
        <v>0.76416087225896689</v>
      </c>
      <c r="I114">
        <f t="shared" si="13"/>
        <v>3</v>
      </c>
    </row>
    <row r="115" spans="7:9" x14ac:dyDescent="0.25">
      <c r="G115" s="17">
        <f t="shared" si="12"/>
        <v>112</v>
      </c>
      <c r="H115" s="14">
        <f>RawData!B118</f>
        <v>0.82583484964850018</v>
      </c>
      <c r="I115">
        <f t="shared" si="13"/>
        <v>3</v>
      </c>
    </row>
    <row r="116" spans="7:9" x14ac:dyDescent="0.25">
      <c r="G116" s="17">
        <f t="shared" si="12"/>
        <v>113</v>
      </c>
      <c r="H116" s="14">
        <f>RawData!B119</f>
        <v>0.46938851038613605</v>
      </c>
      <c r="I116">
        <f t="shared" si="13"/>
        <v>1</v>
      </c>
    </row>
    <row r="117" spans="7:9" x14ac:dyDescent="0.25">
      <c r="G117" s="17">
        <f t="shared" si="12"/>
        <v>114</v>
      </c>
      <c r="H117" s="14">
        <f>RawData!B120</f>
        <v>0.86515492169366026</v>
      </c>
      <c r="I117">
        <f t="shared" si="13"/>
        <v>4</v>
      </c>
    </row>
    <row r="118" spans="7:9" x14ac:dyDescent="0.25">
      <c r="G118" s="17">
        <f t="shared" si="12"/>
        <v>115</v>
      </c>
      <c r="H118" s="14">
        <f>RawData!B121</f>
        <v>0.10799597852632914</v>
      </c>
      <c r="I118">
        <f t="shared" si="13"/>
        <v>0</v>
      </c>
    </row>
    <row r="119" spans="7:9" x14ac:dyDescent="0.25">
      <c r="G119" s="17">
        <f t="shared" si="12"/>
        <v>116</v>
      </c>
      <c r="H119" s="14">
        <f>RawData!B122</f>
        <v>0.86048692363168677</v>
      </c>
      <c r="I119">
        <f t="shared" si="13"/>
        <v>4</v>
      </c>
    </row>
    <row r="120" spans="7:9" x14ac:dyDescent="0.25">
      <c r="G120" s="17">
        <f t="shared" si="12"/>
        <v>117</v>
      </c>
      <c r="H120" s="14">
        <f>RawData!B123</f>
        <v>0.20363467486272835</v>
      </c>
      <c r="I120">
        <f t="shared" si="13"/>
        <v>1</v>
      </c>
    </row>
    <row r="121" spans="7:9" x14ac:dyDescent="0.25">
      <c r="G121" s="17">
        <f t="shared" si="12"/>
        <v>118</v>
      </c>
      <c r="H121" s="14">
        <f>RawData!B124</f>
        <v>0.92381745708852414</v>
      </c>
      <c r="I121">
        <f t="shared" si="13"/>
        <v>5</v>
      </c>
    </row>
    <row r="122" spans="7:9" x14ac:dyDescent="0.25">
      <c r="G122" s="17">
        <f t="shared" si="12"/>
        <v>119</v>
      </c>
      <c r="H122" s="14">
        <f>RawData!B125</f>
        <v>0.56523431710064298</v>
      </c>
      <c r="I122">
        <f t="shared" si="13"/>
        <v>2</v>
      </c>
    </row>
    <row r="123" spans="7:9" x14ac:dyDescent="0.25">
      <c r="G123" s="17">
        <f t="shared" si="12"/>
        <v>120</v>
      </c>
      <c r="H123" s="14">
        <f>RawData!B126</f>
        <v>0.72530446680711769</v>
      </c>
      <c r="I123">
        <f t="shared" si="13"/>
        <v>3</v>
      </c>
    </row>
    <row r="124" spans="7:9" x14ac:dyDescent="0.25">
      <c r="G124" s="17">
        <f t="shared" si="12"/>
        <v>121</v>
      </c>
      <c r="H124" s="14">
        <f>RawData!B127</f>
        <v>7.9395945950455404E-2</v>
      </c>
      <c r="I124">
        <f t="shared" si="13"/>
        <v>0</v>
      </c>
    </row>
    <row r="125" spans="7:9" x14ac:dyDescent="0.25">
      <c r="G125" s="17">
        <f t="shared" si="12"/>
        <v>122</v>
      </c>
      <c r="H125" s="14">
        <f>RawData!B128</f>
        <v>7.7666432953295672E-2</v>
      </c>
      <c r="I125">
        <f t="shared" si="13"/>
        <v>0</v>
      </c>
    </row>
    <row r="126" spans="7:9" x14ac:dyDescent="0.25">
      <c r="G126" s="17">
        <f t="shared" si="12"/>
        <v>123</v>
      </c>
      <c r="H126" s="14">
        <f>RawData!B129</f>
        <v>0.5856803459067369</v>
      </c>
      <c r="I126">
        <f t="shared" si="13"/>
        <v>2</v>
      </c>
    </row>
    <row r="127" spans="7:9" x14ac:dyDescent="0.25">
      <c r="G127" s="17">
        <f t="shared" si="12"/>
        <v>124</v>
      </c>
      <c r="H127" s="14">
        <f>RawData!B130</f>
        <v>0.28784118147093452</v>
      </c>
      <c r="I127">
        <f t="shared" si="13"/>
        <v>1</v>
      </c>
    </row>
    <row r="128" spans="7:9" x14ac:dyDescent="0.25">
      <c r="G128" s="17">
        <f t="shared" si="12"/>
        <v>125</v>
      </c>
      <c r="H128" s="14">
        <f>RawData!B131</f>
        <v>0.20669681325165812</v>
      </c>
      <c r="I128">
        <f t="shared" si="13"/>
        <v>1</v>
      </c>
    </row>
    <row r="129" spans="7:9" x14ac:dyDescent="0.25">
      <c r="G129" s="17">
        <f t="shared" si="12"/>
        <v>126</v>
      </c>
      <c r="H129" s="14">
        <f>RawData!B132</f>
        <v>0.86393289454533273</v>
      </c>
      <c r="I129">
        <f t="shared" si="13"/>
        <v>4</v>
      </c>
    </row>
    <row r="130" spans="7:9" x14ac:dyDescent="0.25">
      <c r="G130" s="17">
        <f t="shared" si="12"/>
        <v>127</v>
      </c>
      <c r="H130" s="14">
        <f>RawData!B133</f>
        <v>0.50941014588713807</v>
      </c>
      <c r="I130">
        <f t="shared" si="13"/>
        <v>2</v>
      </c>
    </row>
    <row r="131" spans="7:9" x14ac:dyDescent="0.25">
      <c r="G131" s="17">
        <f t="shared" si="12"/>
        <v>128</v>
      </c>
      <c r="H131" s="14">
        <f>RawData!B134</f>
        <v>0.92997637384690146</v>
      </c>
      <c r="I131">
        <f t="shared" si="13"/>
        <v>5</v>
      </c>
    </row>
    <row r="132" spans="7:9" x14ac:dyDescent="0.25">
      <c r="G132" s="17">
        <f t="shared" si="12"/>
        <v>129</v>
      </c>
      <c r="H132" s="14">
        <f>RawData!B135</f>
        <v>0.96328444595010987</v>
      </c>
      <c r="I132">
        <f t="shared" si="13"/>
        <v>5</v>
      </c>
    </row>
    <row r="133" spans="7:9" x14ac:dyDescent="0.25">
      <c r="G133" s="17">
        <f t="shared" si="12"/>
        <v>130</v>
      </c>
      <c r="H133" s="14">
        <f>RawData!B136</f>
        <v>0.77940305870885418</v>
      </c>
      <c r="I133">
        <f t="shared" si="13"/>
        <v>3</v>
      </c>
    </row>
    <row r="134" spans="7:9" x14ac:dyDescent="0.25">
      <c r="G134" s="17">
        <f t="shared" si="12"/>
        <v>131</v>
      </c>
      <c r="H134" s="14">
        <f>RawData!B137</f>
        <v>0.48675298336892026</v>
      </c>
      <c r="I134">
        <f t="shared" si="13"/>
        <v>1</v>
      </c>
    </row>
    <row r="135" spans="7:9" x14ac:dyDescent="0.25">
      <c r="G135" s="17">
        <f t="shared" ref="G135:G198" si="14">G134+1</f>
        <v>132</v>
      </c>
      <c r="H135" s="14">
        <f>RawData!B138</f>
        <v>0.14743120043927149</v>
      </c>
      <c r="I135">
        <f t="shared" ref="I135:I198" si="15">VLOOKUP(H135,$C$5:$D$12,2,TRUE)</f>
        <v>0</v>
      </c>
    </row>
    <row r="136" spans="7:9" x14ac:dyDescent="0.25">
      <c r="G136" s="17">
        <f t="shared" si="14"/>
        <v>133</v>
      </c>
      <c r="H136" s="14">
        <f>RawData!B139</f>
        <v>0.3552748610185481</v>
      </c>
      <c r="I136">
        <f t="shared" si="15"/>
        <v>1</v>
      </c>
    </row>
    <row r="137" spans="7:9" x14ac:dyDescent="0.25">
      <c r="G137" s="17">
        <f t="shared" si="14"/>
        <v>134</v>
      </c>
      <c r="H137" s="14">
        <f>RawData!B140</f>
        <v>0.99374010172166016</v>
      </c>
      <c r="I137">
        <f t="shared" si="15"/>
        <v>7</v>
      </c>
    </row>
    <row r="138" spans="7:9" x14ac:dyDescent="0.25">
      <c r="G138" s="17">
        <f t="shared" si="14"/>
        <v>135</v>
      </c>
      <c r="H138" s="14">
        <f>RawData!B141</f>
        <v>0.7283016705968014</v>
      </c>
      <c r="I138">
        <f t="shared" si="15"/>
        <v>3</v>
      </c>
    </row>
    <row r="139" spans="7:9" x14ac:dyDescent="0.25">
      <c r="G139" s="17">
        <f t="shared" si="14"/>
        <v>136</v>
      </c>
      <c r="H139" s="14">
        <f>RawData!B142</f>
        <v>1.2879210727916202E-2</v>
      </c>
      <c r="I139">
        <f t="shared" si="15"/>
        <v>0</v>
      </c>
    </row>
    <row r="140" spans="7:9" x14ac:dyDescent="0.25">
      <c r="G140" s="17">
        <f t="shared" si="14"/>
        <v>137</v>
      </c>
      <c r="H140" s="14">
        <f>RawData!B143</f>
        <v>0.81162318113027099</v>
      </c>
      <c r="I140">
        <f t="shared" si="15"/>
        <v>3</v>
      </c>
    </row>
    <row r="141" spans="7:9" x14ac:dyDescent="0.25">
      <c r="G141" s="17">
        <f t="shared" si="14"/>
        <v>138</v>
      </c>
      <c r="H141" s="14">
        <f>RawData!B144</f>
        <v>9.0365789258733509E-2</v>
      </c>
      <c r="I141">
        <f t="shared" si="15"/>
        <v>0</v>
      </c>
    </row>
    <row r="142" spans="7:9" x14ac:dyDescent="0.25">
      <c r="G142" s="17">
        <f t="shared" si="14"/>
        <v>139</v>
      </c>
      <c r="H142" s="14">
        <f>RawData!B145</f>
        <v>0.69120410355081841</v>
      </c>
      <c r="I142">
        <f t="shared" si="15"/>
        <v>2</v>
      </c>
    </row>
    <row r="143" spans="7:9" x14ac:dyDescent="0.25">
      <c r="G143" s="17">
        <f t="shared" si="14"/>
        <v>140</v>
      </c>
      <c r="H143" s="14">
        <f>RawData!B146</f>
        <v>0.66799060583808467</v>
      </c>
      <c r="I143">
        <f t="shared" si="15"/>
        <v>2</v>
      </c>
    </row>
    <row r="144" spans="7:9" x14ac:dyDescent="0.25">
      <c r="G144" s="17">
        <f t="shared" si="14"/>
        <v>141</v>
      </c>
      <c r="H144" s="14">
        <f>RawData!B147</f>
        <v>0.9241776545845225</v>
      </c>
      <c r="I144">
        <f t="shared" si="15"/>
        <v>5</v>
      </c>
    </row>
    <row r="145" spans="7:9" x14ac:dyDescent="0.25">
      <c r="G145" s="17">
        <f t="shared" si="14"/>
        <v>142</v>
      </c>
      <c r="H145" s="14">
        <f>RawData!B148</f>
        <v>0.18112772812982758</v>
      </c>
      <c r="I145">
        <f t="shared" si="15"/>
        <v>1</v>
      </c>
    </row>
    <row r="146" spans="7:9" x14ac:dyDescent="0.25">
      <c r="G146" s="17">
        <f t="shared" si="14"/>
        <v>143</v>
      </c>
      <c r="H146" s="14">
        <f>RawData!B149</f>
        <v>0.16888401478718595</v>
      </c>
      <c r="I146">
        <f t="shared" si="15"/>
        <v>0</v>
      </c>
    </row>
    <row r="147" spans="7:9" x14ac:dyDescent="0.25">
      <c r="G147" s="17">
        <f t="shared" si="14"/>
        <v>144</v>
      </c>
      <c r="H147" s="14">
        <f>RawData!B150</f>
        <v>1.5932988569732576E-2</v>
      </c>
      <c r="I147">
        <f t="shared" si="15"/>
        <v>0</v>
      </c>
    </row>
    <row r="148" spans="7:9" x14ac:dyDescent="0.25">
      <c r="G148" s="17">
        <f t="shared" si="14"/>
        <v>145</v>
      </c>
      <c r="H148" s="14">
        <f>RawData!B151</f>
        <v>0.4346360551981846</v>
      </c>
      <c r="I148">
        <f t="shared" si="15"/>
        <v>1</v>
      </c>
    </row>
    <row r="149" spans="7:9" x14ac:dyDescent="0.25">
      <c r="G149" s="17">
        <f t="shared" si="14"/>
        <v>146</v>
      </c>
      <c r="H149" s="14">
        <f>RawData!B152</f>
        <v>0.12294954819713266</v>
      </c>
      <c r="I149">
        <f t="shared" si="15"/>
        <v>0</v>
      </c>
    </row>
    <row r="150" spans="7:9" x14ac:dyDescent="0.25">
      <c r="G150" s="17">
        <f t="shared" si="14"/>
        <v>147</v>
      </c>
      <c r="H150" s="14">
        <f>RawData!B153</f>
        <v>0.18287588077252348</v>
      </c>
      <c r="I150">
        <f t="shared" si="15"/>
        <v>1</v>
      </c>
    </row>
    <row r="151" spans="7:9" x14ac:dyDescent="0.25">
      <c r="G151" s="17">
        <f t="shared" si="14"/>
        <v>148</v>
      </c>
      <c r="H151" s="14">
        <f>RawData!B154</f>
        <v>0.8454113260473326</v>
      </c>
      <c r="I151">
        <f t="shared" si="15"/>
        <v>4</v>
      </c>
    </row>
    <row r="152" spans="7:9" x14ac:dyDescent="0.25">
      <c r="G152" s="17">
        <f t="shared" si="14"/>
        <v>149</v>
      </c>
      <c r="H152" s="14">
        <f>RawData!B155</f>
        <v>0.90389508053797396</v>
      </c>
      <c r="I152">
        <f t="shared" si="15"/>
        <v>4</v>
      </c>
    </row>
    <row r="153" spans="7:9" x14ac:dyDescent="0.25">
      <c r="G153" s="17">
        <f t="shared" si="14"/>
        <v>150</v>
      </c>
      <c r="H153" s="14">
        <f>RawData!B156</f>
        <v>0.29007058162896671</v>
      </c>
      <c r="I153">
        <f t="shared" si="15"/>
        <v>1</v>
      </c>
    </row>
    <row r="154" spans="7:9" x14ac:dyDescent="0.25">
      <c r="G154" s="17">
        <f t="shared" si="14"/>
        <v>151</v>
      </c>
      <c r="H154" s="14">
        <f>RawData!B157</f>
        <v>0.63132726747688073</v>
      </c>
      <c r="I154">
        <f t="shared" si="15"/>
        <v>2</v>
      </c>
    </row>
    <row r="155" spans="7:9" x14ac:dyDescent="0.25">
      <c r="G155" s="17">
        <f t="shared" si="14"/>
        <v>152</v>
      </c>
      <c r="H155" s="14">
        <f>RawData!B158</f>
        <v>2.3168452336647438E-2</v>
      </c>
      <c r="I155">
        <f t="shared" si="15"/>
        <v>0</v>
      </c>
    </row>
    <row r="156" spans="7:9" x14ac:dyDescent="0.25">
      <c r="G156" s="17">
        <f t="shared" si="14"/>
        <v>153</v>
      </c>
      <c r="H156" s="14">
        <f>RawData!B159</f>
        <v>0.98551157070491036</v>
      </c>
      <c r="I156">
        <f t="shared" si="15"/>
        <v>6</v>
      </c>
    </row>
    <row r="157" spans="7:9" x14ac:dyDescent="0.25">
      <c r="G157" s="17">
        <f t="shared" si="14"/>
        <v>154</v>
      </c>
      <c r="H157" s="14">
        <f>RawData!B160</f>
        <v>0.35306938545344224</v>
      </c>
      <c r="I157">
        <f t="shared" si="15"/>
        <v>1</v>
      </c>
    </row>
    <row r="158" spans="7:9" x14ac:dyDescent="0.25">
      <c r="G158" s="17">
        <f t="shared" si="14"/>
        <v>155</v>
      </c>
      <c r="H158" s="14">
        <f>RawData!B161</f>
        <v>0.34849328061504115</v>
      </c>
      <c r="I158">
        <f t="shared" si="15"/>
        <v>1</v>
      </c>
    </row>
    <row r="159" spans="7:9" x14ac:dyDescent="0.25">
      <c r="G159" s="17">
        <f t="shared" si="14"/>
        <v>156</v>
      </c>
      <c r="H159" s="14">
        <f>RawData!B162</f>
        <v>0.39202545579054293</v>
      </c>
      <c r="I159">
        <f t="shared" si="15"/>
        <v>1</v>
      </c>
    </row>
    <row r="160" spans="7:9" x14ac:dyDescent="0.25">
      <c r="G160" s="17">
        <f t="shared" si="14"/>
        <v>157</v>
      </c>
      <c r="H160" s="14">
        <f>RawData!B163</f>
        <v>0.43389780204698691</v>
      </c>
      <c r="I160">
        <f t="shared" si="15"/>
        <v>1</v>
      </c>
    </row>
    <row r="161" spans="7:9" x14ac:dyDescent="0.25">
      <c r="G161" s="17">
        <f t="shared" si="14"/>
        <v>158</v>
      </c>
      <c r="H161" s="14">
        <f>RawData!B164</f>
        <v>0.6663116633283368</v>
      </c>
      <c r="I161">
        <f t="shared" si="15"/>
        <v>2</v>
      </c>
    </row>
    <row r="162" spans="7:9" x14ac:dyDescent="0.25">
      <c r="G162" s="17">
        <f t="shared" si="14"/>
        <v>159</v>
      </c>
      <c r="H162" s="14">
        <f>RawData!B165</f>
        <v>0.86621846812664804</v>
      </c>
      <c r="I162">
        <f t="shared" si="15"/>
        <v>4</v>
      </c>
    </row>
    <row r="163" spans="7:9" x14ac:dyDescent="0.25">
      <c r="G163" s="17">
        <f t="shared" si="14"/>
        <v>160</v>
      </c>
      <c r="H163" s="14">
        <f>RawData!B166</f>
        <v>4.1021232672472929E-2</v>
      </c>
      <c r="I163">
        <f t="shared" si="15"/>
        <v>0</v>
      </c>
    </row>
    <row r="164" spans="7:9" x14ac:dyDescent="0.25">
      <c r="G164" s="17">
        <f t="shared" si="14"/>
        <v>161</v>
      </c>
      <c r="H164" s="14">
        <f>RawData!B167</f>
        <v>0.1996009268803367</v>
      </c>
      <c r="I164">
        <f t="shared" si="15"/>
        <v>1</v>
      </c>
    </row>
    <row r="165" spans="7:9" x14ac:dyDescent="0.25">
      <c r="G165" s="17">
        <f t="shared" si="14"/>
        <v>162</v>
      </c>
      <c r="H165" s="14">
        <f>RawData!B168</f>
        <v>0.24425130364535697</v>
      </c>
      <c r="I165">
        <f t="shared" si="15"/>
        <v>1</v>
      </c>
    </row>
    <row r="166" spans="7:9" x14ac:dyDescent="0.25">
      <c r="G166" s="17">
        <f t="shared" si="14"/>
        <v>163</v>
      </c>
      <c r="H166" s="14">
        <f>RawData!B169</f>
        <v>0.24066314916328313</v>
      </c>
      <c r="I166">
        <f t="shared" si="15"/>
        <v>1</v>
      </c>
    </row>
    <row r="167" spans="7:9" x14ac:dyDescent="0.25">
      <c r="G167" s="17">
        <f t="shared" si="14"/>
        <v>164</v>
      </c>
      <c r="H167" s="14">
        <f>RawData!B170</f>
        <v>0.10060285168136474</v>
      </c>
      <c r="I167">
        <f t="shared" si="15"/>
        <v>0</v>
      </c>
    </row>
    <row r="168" spans="7:9" x14ac:dyDescent="0.25">
      <c r="G168" s="17">
        <f t="shared" si="14"/>
        <v>165</v>
      </c>
      <c r="H168" s="14">
        <f>RawData!B171</f>
        <v>0.85183822684423882</v>
      </c>
      <c r="I168">
        <f t="shared" si="15"/>
        <v>4</v>
      </c>
    </row>
    <row r="169" spans="7:9" x14ac:dyDescent="0.25">
      <c r="G169" s="17">
        <f t="shared" si="14"/>
        <v>166</v>
      </c>
      <c r="H169" s="14">
        <f>RawData!B172</f>
        <v>0.84138612641253085</v>
      </c>
      <c r="I169">
        <f t="shared" si="15"/>
        <v>3</v>
      </c>
    </row>
    <row r="170" spans="7:9" x14ac:dyDescent="0.25">
      <c r="G170" s="17">
        <f t="shared" si="14"/>
        <v>167</v>
      </c>
      <c r="H170" s="14">
        <f>RawData!B173</f>
        <v>0.32263602426485649</v>
      </c>
      <c r="I170">
        <f t="shared" si="15"/>
        <v>1</v>
      </c>
    </row>
    <row r="171" spans="7:9" x14ac:dyDescent="0.25">
      <c r="G171" s="17">
        <f t="shared" si="14"/>
        <v>168</v>
      </c>
      <c r="H171" s="14">
        <f>RawData!B174</f>
        <v>0.35791335134640023</v>
      </c>
      <c r="I171">
        <f t="shared" si="15"/>
        <v>1</v>
      </c>
    </row>
    <row r="172" spans="7:9" x14ac:dyDescent="0.25">
      <c r="G172" s="17">
        <f t="shared" si="14"/>
        <v>169</v>
      </c>
      <c r="H172" s="14">
        <f>RawData!B175</f>
        <v>0.1823253860124614</v>
      </c>
      <c r="I172">
        <f t="shared" si="15"/>
        <v>1</v>
      </c>
    </row>
    <row r="173" spans="7:9" x14ac:dyDescent="0.25">
      <c r="G173" s="17">
        <f t="shared" si="14"/>
        <v>170</v>
      </c>
      <c r="H173" s="14">
        <f>RawData!B176</f>
        <v>4.1909154922796454E-2</v>
      </c>
      <c r="I173">
        <f t="shared" si="15"/>
        <v>0</v>
      </c>
    </row>
    <row r="174" spans="7:9" x14ac:dyDescent="0.25">
      <c r="G174" s="17">
        <f t="shared" si="14"/>
        <v>171</v>
      </c>
      <c r="H174" s="14">
        <f>RawData!B177</f>
        <v>0.46770160701816055</v>
      </c>
      <c r="I174">
        <f t="shared" si="15"/>
        <v>1</v>
      </c>
    </row>
    <row r="175" spans="7:9" x14ac:dyDescent="0.25">
      <c r="G175" s="17">
        <f t="shared" si="14"/>
        <v>172</v>
      </c>
      <c r="H175" s="14">
        <f>RawData!B178</f>
        <v>0.84699920374728865</v>
      </c>
      <c r="I175">
        <f t="shared" si="15"/>
        <v>4</v>
      </c>
    </row>
    <row r="176" spans="7:9" x14ac:dyDescent="0.25">
      <c r="G176" s="17">
        <f t="shared" si="14"/>
        <v>173</v>
      </c>
      <c r="H176" s="14">
        <f>RawData!B179</f>
        <v>0.24897573253563543</v>
      </c>
      <c r="I176">
        <f t="shared" si="15"/>
        <v>1</v>
      </c>
    </row>
    <row r="177" spans="7:9" x14ac:dyDescent="0.25">
      <c r="G177" s="17">
        <f t="shared" si="14"/>
        <v>174</v>
      </c>
      <c r="H177" s="14">
        <f>RawData!B180</f>
        <v>0.71412174993923339</v>
      </c>
      <c r="I177">
        <f t="shared" si="15"/>
        <v>3</v>
      </c>
    </row>
    <row r="178" spans="7:9" x14ac:dyDescent="0.25">
      <c r="G178" s="17">
        <f t="shared" si="14"/>
        <v>175</v>
      </c>
      <c r="H178" s="14">
        <f>RawData!B181</f>
        <v>0.9982064279991999</v>
      </c>
      <c r="I178">
        <f t="shared" si="15"/>
        <v>7</v>
      </c>
    </row>
    <row r="179" spans="7:9" x14ac:dyDescent="0.25">
      <c r="G179" s="17">
        <f t="shared" si="14"/>
        <v>176</v>
      </c>
      <c r="H179" s="14">
        <f>RawData!B182</f>
        <v>4.6075044085332806E-2</v>
      </c>
      <c r="I179">
        <f t="shared" si="15"/>
        <v>0</v>
      </c>
    </row>
    <row r="180" spans="7:9" x14ac:dyDescent="0.25">
      <c r="G180" s="17">
        <f t="shared" si="14"/>
        <v>177</v>
      </c>
      <c r="H180" s="14">
        <f>RawData!B183</f>
        <v>0.44916406299667977</v>
      </c>
      <c r="I180">
        <f t="shared" si="15"/>
        <v>1</v>
      </c>
    </row>
    <row r="181" spans="7:9" x14ac:dyDescent="0.25">
      <c r="G181" s="17">
        <f t="shared" si="14"/>
        <v>178</v>
      </c>
      <c r="H181" s="14">
        <f>RawData!B184</f>
        <v>0.73955454093029804</v>
      </c>
      <c r="I181">
        <f t="shared" si="15"/>
        <v>3</v>
      </c>
    </row>
    <row r="182" spans="7:9" x14ac:dyDescent="0.25">
      <c r="G182" s="17">
        <f t="shared" si="14"/>
        <v>179</v>
      </c>
      <c r="H182" s="14">
        <f>RawData!B185</f>
        <v>0.82744451570587219</v>
      </c>
      <c r="I182">
        <f t="shared" si="15"/>
        <v>3</v>
      </c>
    </row>
    <row r="183" spans="7:9" x14ac:dyDescent="0.25">
      <c r="G183" s="17">
        <f t="shared" si="14"/>
        <v>180</v>
      </c>
      <c r="H183" s="14">
        <f>RawData!B186</f>
        <v>0.3384900825488667</v>
      </c>
      <c r="I183">
        <f t="shared" si="15"/>
        <v>1</v>
      </c>
    </row>
    <row r="184" spans="7:9" x14ac:dyDescent="0.25">
      <c r="G184" s="17">
        <f t="shared" si="14"/>
        <v>181</v>
      </c>
      <c r="H184" s="14">
        <f>RawData!B187</f>
        <v>0.43632483157508462</v>
      </c>
      <c r="I184">
        <f t="shared" si="15"/>
        <v>1</v>
      </c>
    </row>
    <row r="185" spans="7:9" x14ac:dyDescent="0.25">
      <c r="G185" s="17">
        <f t="shared" si="14"/>
        <v>182</v>
      </c>
      <c r="H185" s="14">
        <f>RawData!B188</f>
        <v>0.2115791744030403</v>
      </c>
      <c r="I185">
        <f t="shared" si="15"/>
        <v>1</v>
      </c>
    </row>
    <row r="186" spans="7:9" x14ac:dyDescent="0.25">
      <c r="G186" s="17">
        <f t="shared" si="14"/>
        <v>183</v>
      </c>
      <c r="H186" s="14">
        <f>RawData!B189</f>
        <v>0.8357873004775882</v>
      </c>
      <c r="I186">
        <f t="shared" si="15"/>
        <v>3</v>
      </c>
    </row>
    <row r="187" spans="7:9" x14ac:dyDescent="0.25">
      <c r="G187" s="17">
        <f t="shared" si="14"/>
        <v>184</v>
      </c>
      <c r="H187" s="14">
        <f>RawData!B190</f>
        <v>0.38079341856843441</v>
      </c>
      <c r="I187">
        <f t="shared" si="15"/>
        <v>1</v>
      </c>
    </row>
    <row r="188" spans="7:9" x14ac:dyDescent="0.25">
      <c r="G188" s="17">
        <f t="shared" si="14"/>
        <v>185</v>
      </c>
      <c r="H188" s="14">
        <f>RawData!B191</f>
        <v>0.45303443205192639</v>
      </c>
      <c r="I188">
        <f t="shared" si="15"/>
        <v>1</v>
      </c>
    </row>
    <row r="189" spans="7:9" x14ac:dyDescent="0.25">
      <c r="G189" s="17">
        <f t="shared" si="14"/>
        <v>186</v>
      </c>
      <c r="H189" s="14">
        <f>RawData!B192</f>
        <v>0.15416283291529487</v>
      </c>
      <c r="I189">
        <f t="shared" si="15"/>
        <v>0</v>
      </c>
    </row>
    <row r="190" spans="7:9" x14ac:dyDescent="0.25">
      <c r="G190" s="17">
        <f t="shared" si="14"/>
        <v>187</v>
      </c>
      <c r="H190" s="14">
        <f>RawData!B193</f>
        <v>0.38310427221668142</v>
      </c>
      <c r="I190">
        <f t="shared" si="15"/>
        <v>1</v>
      </c>
    </row>
    <row r="191" spans="7:9" x14ac:dyDescent="0.25">
      <c r="G191" s="17">
        <f t="shared" si="14"/>
        <v>188</v>
      </c>
      <c r="H191" s="14">
        <f>RawData!B194</f>
        <v>0.8503559879761009</v>
      </c>
      <c r="I191">
        <f t="shared" si="15"/>
        <v>4</v>
      </c>
    </row>
    <row r="192" spans="7:9" x14ac:dyDescent="0.25">
      <c r="G192" s="17">
        <f t="shared" si="14"/>
        <v>189</v>
      </c>
      <c r="H192" s="14">
        <f>RawData!B195</f>
        <v>3.110926817786952E-2</v>
      </c>
      <c r="I192">
        <f t="shared" si="15"/>
        <v>0</v>
      </c>
    </row>
    <row r="193" spans="7:9" x14ac:dyDescent="0.25">
      <c r="G193" s="17">
        <f t="shared" si="14"/>
        <v>190</v>
      </c>
      <c r="H193" s="14">
        <f>RawData!B196</f>
        <v>0.58282307807301137</v>
      </c>
      <c r="I193">
        <f t="shared" si="15"/>
        <v>2</v>
      </c>
    </row>
    <row r="194" spans="7:9" x14ac:dyDescent="0.25">
      <c r="G194" s="17">
        <f t="shared" si="14"/>
        <v>191</v>
      </c>
      <c r="H194" s="14">
        <f>RawData!B197</f>
        <v>0.76735890116340633</v>
      </c>
      <c r="I194">
        <f t="shared" si="15"/>
        <v>3</v>
      </c>
    </row>
    <row r="195" spans="7:9" x14ac:dyDescent="0.25">
      <c r="G195" s="17">
        <f t="shared" si="14"/>
        <v>192</v>
      </c>
      <c r="H195" s="14">
        <f>RawData!B198</f>
        <v>0.22109794515413772</v>
      </c>
      <c r="I195">
        <f t="shared" si="15"/>
        <v>1</v>
      </c>
    </row>
    <row r="196" spans="7:9" x14ac:dyDescent="0.25">
      <c r="G196" s="17">
        <f t="shared" si="14"/>
        <v>193</v>
      </c>
      <c r="H196" s="14">
        <f>RawData!B199</f>
        <v>0.38738629170148531</v>
      </c>
      <c r="I196">
        <f t="shared" si="15"/>
        <v>1</v>
      </c>
    </row>
    <row r="197" spans="7:9" x14ac:dyDescent="0.25">
      <c r="G197" s="17">
        <f t="shared" si="14"/>
        <v>194</v>
      </c>
      <c r="H197" s="14">
        <f>RawData!B200</f>
        <v>0.97621750517567396</v>
      </c>
      <c r="I197">
        <f t="shared" si="15"/>
        <v>6</v>
      </c>
    </row>
    <row r="198" spans="7:9" x14ac:dyDescent="0.25">
      <c r="G198" s="17">
        <f t="shared" si="14"/>
        <v>195</v>
      </c>
      <c r="H198" s="14">
        <f>RawData!B201</f>
        <v>0.19176818006390084</v>
      </c>
      <c r="I198">
        <f t="shared" si="15"/>
        <v>1</v>
      </c>
    </row>
    <row r="199" spans="7:9" x14ac:dyDescent="0.25">
      <c r="G199" s="17">
        <f t="shared" ref="G199:G229" si="16">G198+1</f>
        <v>196</v>
      </c>
      <c r="H199" s="14">
        <f>RawData!B202</f>
        <v>0.6871642326872125</v>
      </c>
      <c r="I199">
        <f t="shared" ref="I199:I253" si="17">VLOOKUP(H199,$C$5:$D$12,2,TRUE)</f>
        <v>2</v>
      </c>
    </row>
    <row r="200" spans="7:9" x14ac:dyDescent="0.25">
      <c r="G200" s="17">
        <f t="shared" si="16"/>
        <v>197</v>
      </c>
      <c r="H200" s="14">
        <f>RawData!B203</f>
        <v>0.53909950958892172</v>
      </c>
      <c r="I200">
        <f t="shared" si="17"/>
        <v>2</v>
      </c>
    </row>
    <row r="201" spans="7:9" x14ac:dyDescent="0.25">
      <c r="G201" s="17">
        <f t="shared" si="16"/>
        <v>198</v>
      </c>
      <c r="H201" s="14">
        <f>RawData!B204</f>
        <v>0.31059126890365896</v>
      </c>
      <c r="I201">
        <f t="shared" si="17"/>
        <v>1</v>
      </c>
    </row>
    <row r="202" spans="7:9" x14ac:dyDescent="0.25">
      <c r="G202" s="17">
        <f t="shared" si="16"/>
        <v>199</v>
      </c>
      <c r="H202" s="14">
        <f>RawData!B205</f>
        <v>0.28452451916903865</v>
      </c>
      <c r="I202">
        <f t="shared" si="17"/>
        <v>1</v>
      </c>
    </row>
    <row r="203" spans="7:9" x14ac:dyDescent="0.25">
      <c r="G203" s="17">
        <f t="shared" si="16"/>
        <v>200</v>
      </c>
      <c r="H203" s="14">
        <f>RawData!B206</f>
        <v>0.96731566920799528</v>
      </c>
      <c r="I203">
        <f t="shared" si="17"/>
        <v>6</v>
      </c>
    </row>
    <row r="204" spans="7:9" x14ac:dyDescent="0.25">
      <c r="G204" s="17">
        <f t="shared" si="16"/>
        <v>201</v>
      </c>
      <c r="H204" s="14">
        <f>RawData!B207</f>
        <v>0.58708069444281641</v>
      </c>
      <c r="I204">
        <f t="shared" si="17"/>
        <v>2</v>
      </c>
    </row>
    <row r="205" spans="7:9" x14ac:dyDescent="0.25">
      <c r="G205" s="17">
        <f t="shared" si="16"/>
        <v>202</v>
      </c>
      <c r="H205" s="14">
        <f>RawData!B208</f>
        <v>0.41763313490666665</v>
      </c>
      <c r="I205">
        <f t="shared" si="17"/>
        <v>1</v>
      </c>
    </row>
    <row r="206" spans="7:9" x14ac:dyDescent="0.25">
      <c r="G206" s="17">
        <f t="shared" si="16"/>
        <v>203</v>
      </c>
      <c r="H206" s="14">
        <f>RawData!B209</f>
        <v>0.19154269966749271</v>
      </c>
      <c r="I206">
        <f t="shared" si="17"/>
        <v>1</v>
      </c>
    </row>
    <row r="207" spans="7:9" x14ac:dyDescent="0.25">
      <c r="G207" s="17">
        <f t="shared" si="16"/>
        <v>204</v>
      </c>
      <c r="H207" s="14">
        <f>RawData!B210</f>
        <v>0.54547696363450338</v>
      </c>
      <c r="I207">
        <f t="shared" si="17"/>
        <v>2</v>
      </c>
    </row>
    <row r="208" spans="7:9" x14ac:dyDescent="0.25">
      <c r="G208" s="17">
        <f t="shared" si="16"/>
        <v>205</v>
      </c>
      <c r="H208" s="14">
        <f>RawData!B211</f>
        <v>0.21164718843196939</v>
      </c>
      <c r="I208">
        <f t="shared" si="17"/>
        <v>1</v>
      </c>
    </row>
    <row r="209" spans="7:9" x14ac:dyDescent="0.25">
      <c r="G209" s="17">
        <f t="shared" si="16"/>
        <v>206</v>
      </c>
      <c r="H209" s="14">
        <f>RawData!B212</f>
        <v>2.1760344584930591E-2</v>
      </c>
      <c r="I209">
        <f t="shared" si="17"/>
        <v>0</v>
      </c>
    </row>
    <row r="210" spans="7:9" x14ac:dyDescent="0.25">
      <c r="G210" s="17">
        <f t="shared" si="16"/>
        <v>207</v>
      </c>
      <c r="H210" s="14">
        <f>RawData!B213</f>
        <v>0.81908719512152017</v>
      </c>
      <c r="I210">
        <f t="shared" si="17"/>
        <v>3</v>
      </c>
    </row>
    <row r="211" spans="7:9" x14ac:dyDescent="0.25">
      <c r="G211" s="17">
        <f t="shared" si="16"/>
        <v>208</v>
      </c>
      <c r="H211" s="14">
        <f>RawData!B214</f>
        <v>0.92975000997655222</v>
      </c>
      <c r="I211">
        <f t="shared" si="17"/>
        <v>5</v>
      </c>
    </row>
    <row r="212" spans="7:9" x14ac:dyDescent="0.25">
      <c r="G212" s="17">
        <f t="shared" si="16"/>
        <v>209</v>
      </c>
      <c r="H212" s="14">
        <f>RawData!B215</f>
        <v>0.42096488140792498</v>
      </c>
      <c r="I212">
        <f t="shared" si="17"/>
        <v>1</v>
      </c>
    </row>
    <row r="213" spans="7:9" x14ac:dyDescent="0.25">
      <c r="G213" s="17">
        <f t="shared" si="16"/>
        <v>210</v>
      </c>
      <c r="H213" s="14">
        <f>RawData!B216</f>
        <v>0.21243534671432773</v>
      </c>
      <c r="I213">
        <f t="shared" si="17"/>
        <v>1</v>
      </c>
    </row>
    <row r="214" spans="7:9" x14ac:dyDescent="0.25">
      <c r="G214" s="17">
        <f t="shared" si="16"/>
        <v>211</v>
      </c>
      <c r="H214" s="14">
        <f>RawData!B217</f>
        <v>0.38695477089599961</v>
      </c>
      <c r="I214">
        <f t="shared" si="17"/>
        <v>1</v>
      </c>
    </row>
    <row r="215" spans="7:9" x14ac:dyDescent="0.25">
      <c r="G215" s="17">
        <f t="shared" si="16"/>
        <v>212</v>
      </c>
      <c r="H215" s="14">
        <f>RawData!B218</f>
        <v>0.42986929839431509</v>
      </c>
      <c r="I215">
        <f t="shared" si="17"/>
        <v>1</v>
      </c>
    </row>
    <row r="216" spans="7:9" x14ac:dyDescent="0.25">
      <c r="G216" s="17">
        <f t="shared" si="16"/>
        <v>213</v>
      </c>
      <c r="H216" s="14">
        <f>RawData!B219</f>
        <v>0.67973745650584305</v>
      </c>
      <c r="I216">
        <f t="shared" si="17"/>
        <v>2</v>
      </c>
    </row>
    <row r="217" spans="7:9" x14ac:dyDescent="0.25">
      <c r="G217" s="17">
        <f t="shared" si="16"/>
        <v>214</v>
      </c>
      <c r="H217" s="14">
        <f>RawData!B220</f>
        <v>0.99402103695582533</v>
      </c>
      <c r="I217">
        <f t="shared" si="17"/>
        <v>7</v>
      </c>
    </row>
    <row r="218" spans="7:9" x14ac:dyDescent="0.25">
      <c r="G218" s="17">
        <f t="shared" si="16"/>
        <v>215</v>
      </c>
      <c r="H218" s="14">
        <f>RawData!B221</f>
        <v>0.67698779846695956</v>
      </c>
      <c r="I218">
        <f t="shared" si="17"/>
        <v>2</v>
      </c>
    </row>
    <row r="219" spans="7:9" x14ac:dyDescent="0.25">
      <c r="G219" s="17">
        <f t="shared" si="16"/>
        <v>216</v>
      </c>
      <c r="H219" s="14">
        <f>RawData!B222</f>
        <v>0.65510491070839794</v>
      </c>
      <c r="I219">
        <f t="shared" si="17"/>
        <v>2</v>
      </c>
    </row>
    <row r="220" spans="7:9" x14ac:dyDescent="0.25">
      <c r="G220" s="17">
        <f t="shared" si="16"/>
        <v>217</v>
      </c>
      <c r="H220" s="14">
        <f>RawData!B223</f>
        <v>0.73358347337746865</v>
      </c>
      <c r="I220">
        <f t="shared" si="17"/>
        <v>3</v>
      </c>
    </row>
    <row r="221" spans="7:9" x14ac:dyDescent="0.25">
      <c r="G221" s="17">
        <f t="shared" si="16"/>
        <v>218</v>
      </c>
      <c r="H221" s="14">
        <f>RawData!B224</f>
        <v>0.20911323161746476</v>
      </c>
      <c r="I221">
        <f t="shared" si="17"/>
        <v>1</v>
      </c>
    </row>
    <row r="222" spans="7:9" x14ac:dyDescent="0.25">
      <c r="G222" s="17">
        <f t="shared" si="16"/>
        <v>219</v>
      </c>
      <c r="H222" s="14">
        <f>RawData!B225</f>
        <v>0.94632725287317976</v>
      </c>
      <c r="I222">
        <f t="shared" si="17"/>
        <v>5</v>
      </c>
    </row>
    <row r="223" spans="7:9" x14ac:dyDescent="0.25">
      <c r="G223" s="17">
        <f t="shared" si="16"/>
        <v>220</v>
      </c>
      <c r="H223" s="14">
        <f>RawData!B226</f>
        <v>0.6097243320062371</v>
      </c>
      <c r="I223">
        <f t="shared" si="17"/>
        <v>2</v>
      </c>
    </row>
    <row r="224" spans="7:9" x14ac:dyDescent="0.25">
      <c r="G224" s="17">
        <f t="shared" si="16"/>
        <v>221</v>
      </c>
      <c r="H224" s="14">
        <f>RawData!B227</f>
        <v>0.43232078979920452</v>
      </c>
      <c r="I224">
        <f t="shared" si="17"/>
        <v>1</v>
      </c>
    </row>
    <row r="225" spans="7:9" x14ac:dyDescent="0.25">
      <c r="G225" s="17">
        <f t="shared" si="16"/>
        <v>222</v>
      </c>
      <c r="H225" s="14">
        <f>RawData!B228</f>
        <v>0.44520832419601719</v>
      </c>
      <c r="I225">
        <f t="shared" si="17"/>
        <v>1</v>
      </c>
    </row>
    <row r="226" spans="7:9" x14ac:dyDescent="0.25">
      <c r="G226" s="17">
        <f t="shared" si="16"/>
        <v>223</v>
      </c>
      <c r="H226" s="14">
        <f>RawData!B229</f>
        <v>0.20613219338847588</v>
      </c>
      <c r="I226">
        <f t="shared" si="17"/>
        <v>1</v>
      </c>
    </row>
    <row r="227" spans="7:9" x14ac:dyDescent="0.25">
      <c r="G227" s="17">
        <f t="shared" si="16"/>
        <v>224</v>
      </c>
      <c r="H227" s="14">
        <f>RawData!B230</f>
        <v>0.33590151055694306</v>
      </c>
      <c r="I227">
        <f t="shared" si="17"/>
        <v>1</v>
      </c>
    </row>
    <row r="228" spans="7:9" x14ac:dyDescent="0.25">
      <c r="G228" s="17">
        <f t="shared" si="16"/>
        <v>225</v>
      </c>
      <c r="H228" s="14">
        <f>RawData!B231</f>
        <v>0.2719838899954069</v>
      </c>
      <c r="I228">
        <f t="shared" si="17"/>
        <v>1</v>
      </c>
    </row>
    <row r="229" spans="7:9" x14ac:dyDescent="0.25">
      <c r="G229" s="17">
        <f t="shared" si="16"/>
        <v>226</v>
      </c>
      <c r="H229" s="14">
        <f>RawData!B232</f>
        <v>0.95557748729028469</v>
      </c>
      <c r="I229">
        <f t="shared" si="17"/>
        <v>5</v>
      </c>
    </row>
    <row r="230" spans="7:9" x14ac:dyDescent="0.25">
      <c r="G230" s="17">
        <f t="shared" ref="G230:G249" si="18">G229+1</f>
        <v>227</v>
      </c>
      <c r="H230" s="14">
        <f>RawData!B233</f>
        <v>0.83219566497750008</v>
      </c>
      <c r="I230">
        <f t="shared" si="17"/>
        <v>3</v>
      </c>
    </row>
    <row r="231" spans="7:9" x14ac:dyDescent="0.25">
      <c r="G231" s="17">
        <f t="shared" si="18"/>
        <v>228</v>
      </c>
      <c r="H231" s="14">
        <f>RawData!B234</f>
        <v>0.78042298444521785</v>
      </c>
      <c r="I231">
        <f t="shared" si="17"/>
        <v>3</v>
      </c>
    </row>
    <row r="232" spans="7:9" x14ac:dyDescent="0.25">
      <c r="G232" s="17">
        <f t="shared" si="18"/>
        <v>229</v>
      </c>
      <c r="H232" s="14">
        <f>RawData!B235</f>
        <v>0.64470148282057871</v>
      </c>
      <c r="I232">
        <f t="shared" si="17"/>
        <v>2</v>
      </c>
    </row>
    <row r="233" spans="7:9" x14ac:dyDescent="0.25">
      <c r="G233" s="17">
        <f t="shared" si="18"/>
        <v>230</v>
      </c>
      <c r="H233" s="14">
        <f>RawData!B236</f>
        <v>0.76562987175692221</v>
      </c>
      <c r="I233">
        <f t="shared" si="17"/>
        <v>3</v>
      </c>
    </row>
    <row r="234" spans="7:9" x14ac:dyDescent="0.25">
      <c r="G234" s="17">
        <f t="shared" si="18"/>
        <v>231</v>
      </c>
      <c r="H234" s="14">
        <f>RawData!B237</f>
        <v>0.28492299943562327</v>
      </c>
      <c r="I234">
        <f t="shared" si="17"/>
        <v>1</v>
      </c>
    </row>
    <row r="235" spans="7:9" x14ac:dyDescent="0.25">
      <c r="G235" s="17">
        <f t="shared" si="18"/>
        <v>232</v>
      </c>
      <c r="H235" s="14">
        <f>RawData!B238</f>
        <v>0.27615804040682967</v>
      </c>
      <c r="I235">
        <f t="shared" si="17"/>
        <v>1</v>
      </c>
    </row>
    <row r="236" spans="7:9" x14ac:dyDescent="0.25">
      <c r="G236" s="17">
        <f t="shared" si="18"/>
        <v>233</v>
      </c>
      <c r="H236" s="14">
        <f>RawData!B239</f>
        <v>0.87766586189547457</v>
      </c>
      <c r="I236">
        <f t="shared" si="17"/>
        <v>4</v>
      </c>
    </row>
    <row r="237" spans="7:9" x14ac:dyDescent="0.25">
      <c r="G237" s="17">
        <f t="shared" si="18"/>
        <v>234</v>
      </c>
      <c r="H237" s="14">
        <f>RawData!B240</f>
        <v>0.93865042172282664</v>
      </c>
      <c r="I237">
        <f t="shared" si="17"/>
        <v>5</v>
      </c>
    </row>
    <row r="238" spans="7:9" x14ac:dyDescent="0.25">
      <c r="G238" s="17">
        <f t="shared" si="18"/>
        <v>235</v>
      </c>
      <c r="H238" s="14">
        <f>RawData!B241</f>
        <v>0.62946881130385335</v>
      </c>
      <c r="I238">
        <f t="shared" si="17"/>
        <v>2</v>
      </c>
    </row>
    <row r="239" spans="7:9" x14ac:dyDescent="0.25">
      <c r="G239" s="17">
        <f t="shared" si="18"/>
        <v>236</v>
      </c>
      <c r="H239" s="14">
        <f>RawData!B242</f>
        <v>0.14081514553816987</v>
      </c>
      <c r="I239">
        <f t="shared" si="17"/>
        <v>0</v>
      </c>
    </row>
    <row r="240" spans="7:9" x14ac:dyDescent="0.25">
      <c r="G240" s="17">
        <f t="shared" si="18"/>
        <v>237</v>
      </c>
      <c r="H240" s="14">
        <f>RawData!B243</f>
        <v>0.76601491839657565</v>
      </c>
      <c r="I240">
        <f t="shared" si="17"/>
        <v>3</v>
      </c>
    </row>
    <row r="241" spans="7:9" x14ac:dyDescent="0.25">
      <c r="G241" s="17">
        <f t="shared" si="18"/>
        <v>238</v>
      </c>
      <c r="H241" s="14">
        <f>RawData!B244</f>
        <v>0.29661500475141656</v>
      </c>
      <c r="I241">
        <f t="shared" si="17"/>
        <v>1</v>
      </c>
    </row>
    <row r="242" spans="7:9" x14ac:dyDescent="0.25">
      <c r="G242" s="17">
        <f t="shared" si="18"/>
        <v>239</v>
      </c>
      <c r="H242" s="14">
        <f>RawData!B245</f>
        <v>0.69824186494256646</v>
      </c>
      <c r="I242">
        <f t="shared" si="17"/>
        <v>2</v>
      </c>
    </row>
    <row r="243" spans="7:9" x14ac:dyDescent="0.25">
      <c r="G243" s="17">
        <f t="shared" si="18"/>
        <v>240</v>
      </c>
      <c r="H243" s="14">
        <f>RawData!B246</f>
        <v>0.20088314658671613</v>
      </c>
      <c r="I243">
        <f t="shared" si="17"/>
        <v>1</v>
      </c>
    </row>
    <row r="244" spans="7:9" x14ac:dyDescent="0.25">
      <c r="G244" s="17">
        <f t="shared" si="18"/>
        <v>241</v>
      </c>
      <c r="H244" s="14">
        <f>RawData!B247</f>
        <v>0.52608276958127209</v>
      </c>
      <c r="I244">
        <f t="shared" si="17"/>
        <v>2</v>
      </c>
    </row>
    <row r="245" spans="7:9" x14ac:dyDescent="0.25">
      <c r="G245" s="17">
        <f t="shared" si="18"/>
        <v>242</v>
      </c>
      <c r="H245" s="14">
        <f>RawData!B248</f>
        <v>0.52376686803903727</v>
      </c>
      <c r="I245">
        <f t="shared" si="17"/>
        <v>2</v>
      </c>
    </row>
    <row r="246" spans="7:9" x14ac:dyDescent="0.25">
      <c r="G246" s="17">
        <f t="shared" si="18"/>
        <v>243</v>
      </c>
      <c r="H246" s="14">
        <f>RawData!B249</f>
        <v>0.41517322773652443</v>
      </c>
      <c r="I246">
        <f t="shared" si="17"/>
        <v>1</v>
      </c>
    </row>
    <row r="247" spans="7:9" x14ac:dyDescent="0.25">
      <c r="G247" s="17">
        <f t="shared" si="18"/>
        <v>244</v>
      </c>
      <c r="H247" s="14">
        <f>RawData!B250</f>
        <v>0.16808917881143204</v>
      </c>
      <c r="I247">
        <f t="shared" si="17"/>
        <v>0</v>
      </c>
    </row>
    <row r="248" spans="7:9" x14ac:dyDescent="0.25">
      <c r="G248" s="17">
        <f t="shared" si="18"/>
        <v>245</v>
      </c>
      <c r="H248" s="14">
        <f>RawData!B251</f>
        <v>0.84209865912428195</v>
      </c>
      <c r="I248">
        <f t="shared" si="17"/>
        <v>3</v>
      </c>
    </row>
    <row r="249" spans="7:9" x14ac:dyDescent="0.25">
      <c r="G249" s="17">
        <f t="shared" si="18"/>
        <v>246</v>
      </c>
      <c r="H249" s="14">
        <f>RawData!B252</f>
        <v>0.22464613152173796</v>
      </c>
      <c r="I249">
        <f t="shared" si="17"/>
        <v>1</v>
      </c>
    </row>
    <row r="250" spans="7:9" x14ac:dyDescent="0.25">
      <c r="G250" s="17">
        <f t="shared" ref="G250:G252" si="19">G249+1</f>
        <v>247</v>
      </c>
      <c r="H250" s="14">
        <f>RawData!B253</f>
        <v>0.7153400296651633</v>
      </c>
      <c r="I250">
        <f t="shared" si="17"/>
        <v>3</v>
      </c>
    </row>
    <row r="251" spans="7:9" x14ac:dyDescent="0.25">
      <c r="G251" s="17">
        <f t="shared" si="19"/>
        <v>248</v>
      </c>
      <c r="H251" s="14">
        <f>RawData!B254</f>
        <v>0.96115265355074841</v>
      </c>
      <c r="I251">
        <f t="shared" si="17"/>
        <v>5</v>
      </c>
    </row>
    <row r="252" spans="7:9" x14ac:dyDescent="0.25">
      <c r="G252" s="17">
        <f t="shared" si="19"/>
        <v>249</v>
      </c>
      <c r="H252" s="14">
        <f>RawData!B255</f>
        <v>0.15635292535606549</v>
      </c>
      <c r="I252">
        <f t="shared" si="17"/>
        <v>0</v>
      </c>
    </row>
    <row r="253" spans="7:9" x14ac:dyDescent="0.25">
      <c r="G253" s="17">
        <f t="shared" ref="G253" si="20">G252+1</f>
        <v>250</v>
      </c>
      <c r="H253" s="14">
        <f>RawData!B256</f>
        <v>0.54914946527218123</v>
      </c>
      <c r="I253">
        <f t="shared" si="17"/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7"/>
  <sheetViews>
    <sheetView workbookViewId="0"/>
  </sheetViews>
  <sheetFormatPr defaultRowHeight="15" x14ac:dyDescent="0.25"/>
  <cols>
    <col min="1" max="1" width="12.42578125" customWidth="1"/>
    <col min="17" max="17" width="16.7109375" customWidth="1"/>
    <col min="18" max="18" width="11.42578125" customWidth="1"/>
  </cols>
  <sheetData>
    <row r="1" spans="1:18" ht="17.25" x14ac:dyDescent="0.3">
      <c r="A1" s="2" t="s">
        <v>34</v>
      </c>
    </row>
    <row r="2" spans="1:18" x14ac:dyDescent="0.25">
      <c r="F2" t="s">
        <v>36</v>
      </c>
      <c r="I2" t="s">
        <v>11</v>
      </c>
      <c r="J2" s="31">
        <v>3</v>
      </c>
      <c r="M2" t="s">
        <v>18</v>
      </c>
      <c r="N2" s="6">
        <f>MIN($N$8:$N$107)</f>
        <v>0</v>
      </c>
      <c r="R2" t="s">
        <v>7</v>
      </c>
    </row>
    <row r="3" spans="1:18" x14ac:dyDescent="0.25">
      <c r="A3" t="s">
        <v>51</v>
      </c>
      <c r="I3" t="s">
        <v>21</v>
      </c>
      <c r="J3" s="31">
        <v>1.44</v>
      </c>
      <c r="M3" t="s">
        <v>19</v>
      </c>
      <c r="N3" s="6">
        <f>MAX($N$8:$N$107)</f>
        <v>1506715.422709082</v>
      </c>
      <c r="Q3" t="s">
        <v>47</v>
      </c>
      <c r="R3" s="12">
        <v>250000</v>
      </c>
    </row>
    <row r="4" spans="1:18" x14ac:dyDescent="0.25">
      <c r="A4" t="s">
        <v>50</v>
      </c>
      <c r="B4" s="37">
        <v>1000</v>
      </c>
      <c r="Q4" t="s">
        <v>20</v>
      </c>
      <c r="R4" s="6">
        <f>AVERAGE(N8:N257)</f>
        <v>108200.63446189457</v>
      </c>
    </row>
    <row r="5" spans="1:18" x14ac:dyDescent="0.25">
      <c r="F5" s="3" t="s">
        <v>1</v>
      </c>
      <c r="Q5" t="s">
        <v>21</v>
      </c>
      <c r="R5" s="6">
        <f>STDEV(N8:N257)</f>
        <v>208292.25861801338</v>
      </c>
    </row>
    <row r="6" spans="1:18" x14ac:dyDescent="0.25">
      <c r="Q6" t="s">
        <v>42</v>
      </c>
      <c r="R6" s="34">
        <f>R4/R3</f>
        <v>0.43280253784757827</v>
      </c>
    </row>
    <row r="7" spans="1:18" x14ac:dyDescent="0.25">
      <c r="A7" s="1" t="s">
        <v>15</v>
      </c>
      <c r="D7" t="s">
        <v>35</v>
      </c>
      <c r="F7" s="17">
        <v>1</v>
      </c>
      <c r="G7" s="17">
        <f>F7+1</f>
        <v>2</v>
      </c>
      <c r="H7" s="17">
        <f t="shared" ref="H7:L7" si="0">G7+1</f>
        <v>3</v>
      </c>
      <c r="I7" s="17">
        <f t="shared" si="0"/>
        <v>4</v>
      </c>
      <c r="J7" s="17">
        <f t="shared" si="0"/>
        <v>5</v>
      </c>
      <c r="K7" s="17">
        <f t="shared" si="0"/>
        <v>6</v>
      </c>
      <c r="L7" s="17">
        <f t="shared" si="0"/>
        <v>7</v>
      </c>
      <c r="N7" t="s">
        <v>5</v>
      </c>
    </row>
    <row r="8" spans="1:18" x14ac:dyDescent="0.25">
      <c r="A8" s="17">
        <v>1</v>
      </c>
      <c r="B8">
        <f>SimNos!I4</f>
        <v>1</v>
      </c>
      <c r="E8" s="3">
        <v>1</v>
      </c>
      <c r="F8" s="6">
        <f>IF(F$7&lt;=$B8,$B$4*LOGINV(RawData!I7,$J$2,$J$3),"")</f>
        <v>4561.5431551784086</v>
      </c>
      <c r="G8" s="6" t="str">
        <f>IF(G$7&lt;=$B8,$B$4*LOGINV(RawData!J7,$J$2,$J$3),"")</f>
        <v/>
      </c>
      <c r="H8" s="6" t="str">
        <f>IF(H$7&lt;=$B8,$B$4*LOGINV(RawData!K7,$J$2,$J$3),"")</f>
        <v/>
      </c>
      <c r="I8" s="6" t="str">
        <f>IF(I$7&lt;=$B8,$B$4*LOGINV(RawData!L7,$J$2,$J$3),"")</f>
        <v/>
      </c>
      <c r="J8" s="6" t="str">
        <f>IF(J$7&lt;=$B8,$B$4*LOGINV(RawData!M7,$J$2,$J$3),"")</f>
        <v/>
      </c>
      <c r="K8" s="6" t="str">
        <f>IF(K$7&lt;=$B8,$B$4*LOGINV(RawData!N7,$J$2,$J$3),"")</f>
        <v/>
      </c>
      <c r="L8" s="6" t="str">
        <f>IF(L$7&lt;=$B8,$B$4*LOGINV(RawData!O7,$J$2,$J$3),"")</f>
        <v/>
      </c>
      <c r="N8" s="6">
        <f>SUM(F8:L8)</f>
        <v>4561.5431551784086</v>
      </c>
    </row>
    <row r="9" spans="1:18" x14ac:dyDescent="0.25">
      <c r="A9" s="17">
        <f>A8+1</f>
        <v>2</v>
      </c>
      <c r="B9">
        <f>SimNos!I5</f>
        <v>0</v>
      </c>
      <c r="E9" s="3">
        <f>E8+1</f>
        <v>2</v>
      </c>
      <c r="F9" s="6" t="str">
        <f>IF(F$7&lt;=$B9,$B$4*LOGINV(RawData!I8,$J$2,$J$3),"")</f>
        <v/>
      </c>
      <c r="G9" s="6" t="str">
        <f>IF(G$7&lt;=$B9,$B$4*LOGINV(RawData!J8,$J$2,$J$3),"")</f>
        <v/>
      </c>
      <c r="H9" s="6" t="str">
        <f>IF(H$7&lt;=$B9,$B$4*LOGINV(RawData!K8,$J$2,$J$3),"")</f>
        <v/>
      </c>
      <c r="I9" s="6" t="str">
        <f>IF(I$7&lt;=$B9,$B$4*LOGINV(RawData!L8,$J$2,$J$3),"")</f>
        <v/>
      </c>
      <c r="J9" s="6" t="str">
        <f>IF(J$7&lt;=$B9,$B$4*LOGINV(RawData!M8,$J$2,$J$3),"")</f>
        <v/>
      </c>
      <c r="K9" s="6" t="str">
        <f>IF(K$7&lt;=$B9,$B$4*LOGINV(RawData!N8,$J$2,$J$3),"")</f>
        <v/>
      </c>
      <c r="L9" s="6" t="str">
        <f>IF(L$7&lt;=$B9,$B$4*LOGINV(RawData!O8,$J$2,$J$3),"")</f>
        <v/>
      </c>
      <c r="N9" s="6">
        <f t="shared" ref="N9:N72" si="1">SUM(F9:L9)</f>
        <v>0</v>
      </c>
    </row>
    <row r="10" spans="1:18" x14ac:dyDescent="0.25">
      <c r="A10" s="17">
        <f t="shared" ref="A10:A73" si="2">A9+1</f>
        <v>3</v>
      </c>
      <c r="B10">
        <f>SimNos!I6</f>
        <v>4</v>
      </c>
      <c r="E10" s="3">
        <f t="shared" ref="E10:E73" si="3">E9+1</f>
        <v>3</v>
      </c>
      <c r="F10" s="6">
        <f>IF(F$7&lt;=$B10,$B$4*LOGINV(RawData!I9,$J$2,$J$3),"")</f>
        <v>5459.6242735611368</v>
      </c>
      <c r="G10" s="6">
        <f>IF(G$7&lt;=$B10,$B$4*LOGINV(RawData!J9,$J$2,$J$3),"")</f>
        <v>83434.451230713559</v>
      </c>
      <c r="H10" s="6">
        <f>IF(H$7&lt;=$B10,$B$4*LOGINV(RawData!K9,$J$2,$J$3),"")</f>
        <v>18296.066159241553</v>
      </c>
      <c r="I10" s="6">
        <f>IF(I$7&lt;=$B10,$B$4*LOGINV(RawData!L9,$J$2,$J$3),"")</f>
        <v>69729.917099745886</v>
      </c>
      <c r="J10" s="6" t="str">
        <f>IF(J$7&lt;=$B10,$B$4*LOGINV(RawData!M9,$J$2,$J$3),"")</f>
        <v/>
      </c>
      <c r="K10" s="6" t="str">
        <f>IF(K$7&lt;=$B10,$B$4*LOGINV(RawData!N9,$J$2,$J$3),"")</f>
        <v/>
      </c>
      <c r="L10" s="6" t="str">
        <f>IF(L$7&lt;=$B10,$B$4*LOGINV(RawData!O9,$J$2,$J$3),"")</f>
        <v/>
      </c>
      <c r="N10" s="6">
        <f t="shared" si="1"/>
        <v>176920.05876326212</v>
      </c>
    </row>
    <row r="11" spans="1:18" x14ac:dyDescent="0.25">
      <c r="A11" s="17">
        <f t="shared" si="2"/>
        <v>4</v>
      </c>
      <c r="B11">
        <f>SimNos!I7</f>
        <v>3</v>
      </c>
      <c r="E11" s="3">
        <f t="shared" si="3"/>
        <v>4</v>
      </c>
      <c r="F11" s="6">
        <f>IF(F$7&lt;=$B11,$B$4*LOGINV(RawData!I10,$J$2,$J$3),"")</f>
        <v>100966.4368170279</v>
      </c>
      <c r="G11" s="6">
        <f>IF(G$7&lt;=$B11,$B$4*LOGINV(RawData!J10,$J$2,$J$3),"")</f>
        <v>8662.6103791500082</v>
      </c>
      <c r="H11" s="6">
        <f>IF(H$7&lt;=$B11,$B$4*LOGINV(RawData!K10,$J$2,$J$3),"")</f>
        <v>32561.692025421777</v>
      </c>
      <c r="I11" s="6" t="str">
        <f>IF(I$7&lt;=$B11,$B$4*LOGINV(RawData!L10,$J$2,$J$3),"")</f>
        <v/>
      </c>
      <c r="J11" s="6" t="str">
        <f>IF(J$7&lt;=$B11,$B$4*LOGINV(RawData!M10,$J$2,$J$3),"")</f>
        <v/>
      </c>
      <c r="K11" s="6" t="str">
        <f>IF(K$7&lt;=$B11,$B$4*LOGINV(RawData!N10,$J$2,$J$3),"")</f>
        <v/>
      </c>
      <c r="L11" s="6" t="str">
        <f>IF(L$7&lt;=$B11,$B$4*LOGINV(RawData!O10,$J$2,$J$3),"")</f>
        <v/>
      </c>
      <c r="N11" s="6">
        <f t="shared" si="1"/>
        <v>142190.73922159968</v>
      </c>
    </row>
    <row r="12" spans="1:18" x14ac:dyDescent="0.25">
      <c r="A12" s="17">
        <f t="shared" si="2"/>
        <v>5</v>
      </c>
      <c r="B12">
        <f>SimNos!I8</f>
        <v>3</v>
      </c>
      <c r="E12" s="3">
        <f t="shared" si="3"/>
        <v>5</v>
      </c>
      <c r="F12" s="6">
        <f>IF(F$7&lt;=$B12,$B$4*LOGINV(RawData!I11,$J$2,$J$3),"")</f>
        <v>19870.425753206953</v>
      </c>
      <c r="G12" s="6">
        <f>IF(G$7&lt;=$B12,$B$4*LOGINV(RawData!J11,$J$2,$J$3),"")</f>
        <v>3021.2501494648523</v>
      </c>
      <c r="H12" s="6">
        <f>IF(H$7&lt;=$B12,$B$4*LOGINV(RawData!K11,$J$2,$J$3),"")</f>
        <v>6996.06196999454</v>
      </c>
      <c r="I12" s="6" t="str">
        <f>IF(I$7&lt;=$B12,$B$4*LOGINV(RawData!L11,$J$2,$J$3),"")</f>
        <v/>
      </c>
      <c r="J12" s="6" t="str">
        <f>IF(J$7&lt;=$B12,$B$4*LOGINV(RawData!M11,$J$2,$J$3),"")</f>
        <v/>
      </c>
      <c r="K12" s="6" t="str">
        <f>IF(K$7&lt;=$B12,$B$4*LOGINV(RawData!N11,$J$2,$J$3),"")</f>
        <v/>
      </c>
      <c r="L12" s="6" t="str">
        <f>IF(L$7&lt;=$B12,$B$4*LOGINV(RawData!O11,$J$2,$J$3),"")</f>
        <v/>
      </c>
      <c r="N12" s="6">
        <f t="shared" si="1"/>
        <v>29887.737872666345</v>
      </c>
    </row>
    <row r="13" spans="1:18" x14ac:dyDescent="0.25">
      <c r="A13" s="17">
        <f t="shared" si="2"/>
        <v>6</v>
      </c>
      <c r="B13">
        <f>SimNos!I9</f>
        <v>1</v>
      </c>
      <c r="E13" s="3">
        <f t="shared" si="3"/>
        <v>6</v>
      </c>
      <c r="F13" s="6">
        <f>IF(F$7&lt;=$B13,$B$4*LOGINV(RawData!I12,$J$2,$J$3),"")</f>
        <v>57199.038511824947</v>
      </c>
      <c r="G13" s="6" t="str">
        <f>IF(G$7&lt;=$B13,$B$4*LOGINV(RawData!J12,$J$2,$J$3),"")</f>
        <v/>
      </c>
      <c r="H13" s="6" t="str">
        <f>IF(H$7&lt;=$B13,$B$4*LOGINV(RawData!K12,$J$2,$J$3),"")</f>
        <v/>
      </c>
      <c r="I13" s="6" t="str">
        <f>IF(I$7&lt;=$B13,$B$4*LOGINV(RawData!L12,$J$2,$J$3),"")</f>
        <v/>
      </c>
      <c r="J13" s="6" t="str">
        <f>IF(J$7&lt;=$B13,$B$4*LOGINV(RawData!M12,$J$2,$J$3),"")</f>
        <v/>
      </c>
      <c r="K13" s="6" t="str">
        <f>IF(K$7&lt;=$B13,$B$4*LOGINV(RawData!N12,$J$2,$J$3),"")</f>
        <v/>
      </c>
      <c r="L13" s="6" t="str">
        <f>IF(L$7&lt;=$B13,$B$4*LOGINV(RawData!O12,$J$2,$J$3),"")</f>
        <v/>
      </c>
      <c r="N13" s="6">
        <f t="shared" si="1"/>
        <v>57199.038511824947</v>
      </c>
    </row>
    <row r="14" spans="1:18" x14ac:dyDescent="0.25">
      <c r="A14" s="17">
        <f t="shared" si="2"/>
        <v>7</v>
      </c>
      <c r="B14">
        <f>SimNos!I10</f>
        <v>1</v>
      </c>
      <c r="E14" s="3">
        <f t="shared" si="3"/>
        <v>7</v>
      </c>
      <c r="F14" s="6">
        <f>IF(F$7&lt;=$B14,$B$4*LOGINV(RawData!I13,$J$2,$J$3),"")</f>
        <v>14471.385882917053</v>
      </c>
      <c r="G14" s="6" t="str">
        <f>IF(G$7&lt;=$B14,$B$4*LOGINV(RawData!J13,$J$2,$J$3),"")</f>
        <v/>
      </c>
      <c r="H14" s="6" t="str">
        <f>IF(H$7&lt;=$B14,$B$4*LOGINV(RawData!K13,$J$2,$J$3),"")</f>
        <v/>
      </c>
      <c r="I14" s="6" t="str">
        <f>IF(I$7&lt;=$B14,$B$4*LOGINV(RawData!L13,$J$2,$J$3),"")</f>
        <v/>
      </c>
      <c r="J14" s="6" t="str">
        <f>IF(J$7&lt;=$B14,$B$4*LOGINV(RawData!M13,$J$2,$J$3),"")</f>
        <v/>
      </c>
      <c r="K14" s="6" t="str">
        <f>IF(K$7&lt;=$B14,$B$4*LOGINV(RawData!N13,$J$2,$J$3),"")</f>
        <v/>
      </c>
      <c r="L14" s="6" t="str">
        <f>IF(L$7&lt;=$B14,$B$4*LOGINV(RawData!O13,$J$2,$J$3),"")</f>
        <v/>
      </c>
      <c r="N14" s="6">
        <f t="shared" si="1"/>
        <v>14471.385882917053</v>
      </c>
    </row>
    <row r="15" spans="1:18" x14ac:dyDescent="0.25">
      <c r="A15" s="17">
        <f t="shared" si="2"/>
        <v>8</v>
      </c>
      <c r="B15">
        <f>SimNos!I11</f>
        <v>0</v>
      </c>
      <c r="E15" s="3">
        <f t="shared" si="3"/>
        <v>8</v>
      </c>
      <c r="F15" s="6" t="str">
        <f>IF(F$7&lt;=$B15,$B$4*LOGINV(RawData!I14,$J$2,$J$3),"")</f>
        <v/>
      </c>
      <c r="G15" s="6" t="str">
        <f>IF(G$7&lt;=$B15,$B$4*LOGINV(RawData!J14,$J$2,$J$3),"")</f>
        <v/>
      </c>
      <c r="H15" s="6" t="str">
        <f>IF(H$7&lt;=$B15,$B$4*LOGINV(RawData!K14,$J$2,$J$3),"")</f>
        <v/>
      </c>
      <c r="I15" s="6" t="str">
        <f>IF(I$7&lt;=$B15,$B$4*LOGINV(RawData!L14,$J$2,$J$3),"")</f>
        <v/>
      </c>
      <c r="J15" s="6" t="str">
        <f>IF(J$7&lt;=$B15,$B$4*LOGINV(RawData!M14,$J$2,$J$3),"")</f>
        <v/>
      </c>
      <c r="K15" s="6" t="str">
        <f>IF(K$7&lt;=$B15,$B$4*LOGINV(RawData!N14,$J$2,$J$3),"")</f>
        <v/>
      </c>
      <c r="L15" s="6" t="str">
        <f>IF(L$7&lt;=$B15,$B$4*LOGINV(RawData!O14,$J$2,$J$3),"")</f>
        <v/>
      </c>
      <c r="N15" s="6">
        <f t="shared" si="1"/>
        <v>0</v>
      </c>
    </row>
    <row r="16" spans="1:18" x14ac:dyDescent="0.25">
      <c r="A16" s="17">
        <f t="shared" si="2"/>
        <v>9</v>
      </c>
      <c r="B16">
        <f>SimNos!I12</f>
        <v>0</v>
      </c>
      <c r="E16" s="3">
        <f t="shared" si="3"/>
        <v>9</v>
      </c>
      <c r="F16" s="6" t="str">
        <f>IF(F$7&lt;=$B16,$B$4*LOGINV(RawData!I15,$J$2,$J$3),"")</f>
        <v/>
      </c>
      <c r="G16" s="6" t="str">
        <f>IF(G$7&lt;=$B16,$B$4*LOGINV(RawData!J15,$J$2,$J$3),"")</f>
        <v/>
      </c>
      <c r="H16" s="6" t="str">
        <f>IF(H$7&lt;=$B16,$B$4*LOGINV(RawData!K15,$J$2,$J$3),"")</f>
        <v/>
      </c>
      <c r="I16" s="6" t="str">
        <f>IF(I$7&lt;=$B16,$B$4*LOGINV(RawData!L15,$J$2,$J$3),"")</f>
        <v/>
      </c>
      <c r="J16" s="6" t="str">
        <f>IF(J$7&lt;=$B16,$B$4*LOGINV(RawData!M15,$J$2,$J$3),"")</f>
        <v/>
      </c>
      <c r="K16" s="6" t="str">
        <f>IF(K$7&lt;=$B16,$B$4*LOGINV(RawData!N15,$J$2,$J$3),"")</f>
        <v/>
      </c>
      <c r="L16" s="6" t="str">
        <f>IF(L$7&lt;=$B16,$B$4*LOGINV(RawData!O15,$J$2,$J$3),"")</f>
        <v/>
      </c>
      <c r="N16" s="6">
        <f t="shared" si="1"/>
        <v>0</v>
      </c>
    </row>
    <row r="17" spans="1:14" x14ac:dyDescent="0.25">
      <c r="A17" s="17">
        <f t="shared" si="2"/>
        <v>10</v>
      </c>
      <c r="B17">
        <f>SimNos!I13</f>
        <v>1</v>
      </c>
      <c r="E17" s="3">
        <f t="shared" si="3"/>
        <v>10</v>
      </c>
      <c r="F17" s="6">
        <f>IF(F$7&lt;=$B17,$B$4*LOGINV(RawData!I16,$J$2,$J$3),"")</f>
        <v>10940.983061879329</v>
      </c>
      <c r="G17" s="6" t="str">
        <f>IF(G$7&lt;=$B17,$B$4*LOGINV(RawData!J16,$J$2,$J$3),"")</f>
        <v/>
      </c>
      <c r="H17" s="6" t="str">
        <f>IF(H$7&lt;=$B17,$B$4*LOGINV(RawData!K16,$J$2,$J$3),"")</f>
        <v/>
      </c>
      <c r="I17" s="6" t="str">
        <f>IF(I$7&lt;=$B17,$B$4*LOGINV(RawData!L16,$J$2,$J$3),"")</f>
        <v/>
      </c>
      <c r="J17" s="6" t="str">
        <f>IF(J$7&lt;=$B17,$B$4*LOGINV(RawData!M16,$J$2,$J$3),"")</f>
        <v/>
      </c>
      <c r="K17" s="6" t="str">
        <f>IF(K$7&lt;=$B17,$B$4*LOGINV(RawData!N16,$J$2,$J$3),"")</f>
        <v/>
      </c>
      <c r="L17" s="6" t="str">
        <f>IF(L$7&lt;=$B17,$B$4*LOGINV(RawData!O16,$J$2,$J$3),"")</f>
        <v/>
      </c>
      <c r="N17" s="6">
        <f t="shared" si="1"/>
        <v>10940.983061879329</v>
      </c>
    </row>
    <row r="18" spans="1:14" x14ac:dyDescent="0.25">
      <c r="A18" s="17">
        <f t="shared" si="2"/>
        <v>11</v>
      </c>
      <c r="B18">
        <f>SimNos!I14</f>
        <v>2</v>
      </c>
      <c r="E18" s="3">
        <f t="shared" si="3"/>
        <v>11</v>
      </c>
      <c r="F18" s="6">
        <f>IF(F$7&lt;=$B18,$B$4*LOGINV(RawData!I17,$J$2,$J$3),"")</f>
        <v>29398.943390803306</v>
      </c>
      <c r="G18" s="6">
        <f>IF(G$7&lt;=$B18,$B$4*LOGINV(RawData!J17,$J$2,$J$3),"")</f>
        <v>137921.79934078068</v>
      </c>
      <c r="H18" s="6" t="str">
        <f>IF(H$7&lt;=$B18,$B$4*LOGINV(RawData!K17,$J$2,$J$3),"")</f>
        <v/>
      </c>
      <c r="I18" s="6" t="str">
        <f>IF(I$7&lt;=$B18,$B$4*LOGINV(RawData!L17,$J$2,$J$3),"")</f>
        <v/>
      </c>
      <c r="J18" s="6" t="str">
        <f>IF(J$7&lt;=$B18,$B$4*LOGINV(RawData!M17,$J$2,$J$3),"")</f>
        <v/>
      </c>
      <c r="K18" s="6" t="str">
        <f>IF(K$7&lt;=$B18,$B$4*LOGINV(RawData!N17,$J$2,$J$3),"")</f>
        <v/>
      </c>
      <c r="L18" s="6" t="str">
        <f>IF(L$7&lt;=$B18,$B$4*LOGINV(RawData!O17,$J$2,$J$3),"")</f>
        <v/>
      </c>
      <c r="N18" s="6">
        <f t="shared" si="1"/>
        <v>167320.74273158397</v>
      </c>
    </row>
    <row r="19" spans="1:14" x14ac:dyDescent="0.25">
      <c r="A19" s="17">
        <f t="shared" si="2"/>
        <v>12</v>
      </c>
      <c r="B19">
        <f>SimNos!I15</f>
        <v>1</v>
      </c>
      <c r="E19" s="3">
        <f t="shared" si="3"/>
        <v>12</v>
      </c>
      <c r="F19" s="6">
        <f>IF(F$7&lt;=$B19,$B$4*LOGINV(RawData!I18,$J$2,$J$3),"")</f>
        <v>113808.13840381625</v>
      </c>
      <c r="G19" s="6" t="str">
        <f>IF(G$7&lt;=$B19,$B$4*LOGINV(RawData!J18,$J$2,$J$3),"")</f>
        <v/>
      </c>
      <c r="H19" s="6" t="str">
        <f>IF(H$7&lt;=$B19,$B$4*LOGINV(RawData!K18,$J$2,$J$3),"")</f>
        <v/>
      </c>
      <c r="I19" s="6" t="str">
        <f>IF(I$7&lt;=$B19,$B$4*LOGINV(RawData!L18,$J$2,$J$3),"")</f>
        <v/>
      </c>
      <c r="J19" s="6" t="str">
        <f>IF(J$7&lt;=$B19,$B$4*LOGINV(RawData!M18,$J$2,$J$3),"")</f>
        <v/>
      </c>
      <c r="K19" s="6" t="str">
        <f>IF(K$7&lt;=$B19,$B$4*LOGINV(RawData!N18,$J$2,$J$3),"")</f>
        <v/>
      </c>
      <c r="L19" s="6" t="str">
        <f>IF(L$7&lt;=$B19,$B$4*LOGINV(RawData!O18,$J$2,$J$3),"")</f>
        <v/>
      </c>
      <c r="N19" s="6">
        <f t="shared" si="1"/>
        <v>113808.13840381625</v>
      </c>
    </row>
    <row r="20" spans="1:14" x14ac:dyDescent="0.25">
      <c r="A20" s="17">
        <f t="shared" si="2"/>
        <v>13</v>
      </c>
      <c r="B20">
        <f>SimNos!I16</f>
        <v>2</v>
      </c>
      <c r="E20" s="3">
        <f t="shared" si="3"/>
        <v>13</v>
      </c>
      <c r="F20" s="6">
        <f>IF(F$7&lt;=$B20,$B$4*LOGINV(RawData!I19,$J$2,$J$3),"")</f>
        <v>20339.19878546751</v>
      </c>
      <c r="G20" s="6">
        <f>IF(G$7&lt;=$B20,$B$4*LOGINV(RawData!J19,$J$2,$J$3),"")</f>
        <v>991.90152242482293</v>
      </c>
      <c r="H20" s="6" t="str">
        <f>IF(H$7&lt;=$B20,$B$4*LOGINV(RawData!K19,$J$2,$J$3),"")</f>
        <v/>
      </c>
      <c r="I20" s="6" t="str">
        <f>IF(I$7&lt;=$B20,$B$4*LOGINV(RawData!L19,$J$2,$J$3),"")</f>
        <v/>
      </c>
      <c r="J20" s="6" t="str">
        <f>IF(J$7&lt;=$B20,$B$4*LOGINV(RawData!M19,$J$2,$J$3),"")</f>
        <v/>
      </c>
      <c r="K20" s="6" t="str">
        <f>IF(K$7&lt;=$B20,$B$4*LOGINV(RawData!N19,$J$2,$J$3),"")</f>
        <v/>
      </c>
      <c r="L20" s="6" t="str">
        <f>IF(L$7&lt;=$B20,$B$4*LOGINV(RawData!O19,$J$2,$J$3),"")</f>
        <v/>
      </c>
      <c r="N20" s="6">
        <f t="shared" si="1"/>
        <v>21331.100307892331</v>
      </c>
    </row>
    <row r="21" spans="1:14" x14ac:dyDescent="0.25">
      <c r="A21" s="17">
        <f t="shared" si="2"/>
        <v>14</v>
      </c>
      <c r="B21">
        <f>SimNos!I17</f>
        <v>3</v>
      </c>
      <c r="E21" s="3">
        <f t="shared" si="3"/>
        <v>14</v>
      </c>
      <c r="F21" s="6">
        <f>IF(F$7&lt;=$B21,$B$4*LOGINV(RawData!I20,$J$2,$J$3),"")</f>
        <v>34069.121343067301</v>
      </c>
      <c r="G21" s="6">
        <f>IF(G$7&lt;=$B21,$B$4*LOGINV(RawData!J20,$J$2,$J$3),"")</f>
        <v>126794.68043471537</v>
      </c>
      <c r="H21" s="6">
        <f>IF(H$7&lt;=$B21,$B$4*LOGINV(RawData!K20,$J$2,$J$3),"")</f>
        <v>4474.4131886817886</v>
      </c>
      <c r="I21" s="6" t="str">
        <f>IF(I$7&lt;=$B21,$B$4*LOGINV(RawData!L20,$J$2,$J$3),"")</f>
        <v/>
      </c>
      <c r="J21" s="6" t="str">
        <f>IF(J$7&lt;=$B21,$B$4*LOGINV(RawData!M20,$J$2,$J$3),"")</f>
        <v/>
      </c>
      <c r="K21" s="6" t="str">
        <f>IF(K$7&lt;=$B21,$B$4*LOGINV(RawData!N20,$J$2,$J$3),"")</f>
        <v/>
      </c>
      <c r="L21" s="6" t="str">
        <f>IF(L$7&lt;=$B21,$B$4*LOGINV(RawData!O20,$J$2,$J$3),"")</f>
        <v/>
      </c>
      <c r="N21" s="6">
        <f t="shared" si="1"/>
        <v>165338.21496646447</v>
      </c>
    </row>
    <row r="22" spans="1:14" x14ac:dyDescent="0.25">
      <c r="A22" s="17">
        <f t="shared" si="2"/>
        <v>15</v>
      </c>
      <c r="B22">
        <f>SimNos!I18</f>
        <v>1</v>
      </c>
      <c r="E22" s="3">
        <f t="shared" si="3"/>
        <v>15</v>
      </c>
      <c r="F22" s="6">
        <f>IF(F$7&lt;=$B22,$B$4*LOGINV(RawData!I21,$J$2,$J$3),"")</f>
        <v>18363.749130902241</v>
      </c>
      <c r="G22" s="6" t="str">
        <f>IF(G$7&lt;=$B22,$B$4*LOGINV(RawData!J21,$J$2,$J$3),"")</f>
        <v/>
      </c>
      <c r="H22" s="6" t="str">
        <f>IF(H$7&lt;=$B22,$B$4*LOGINV(RawData!K21,$J$2,$J$3),"")</f>
        <v/>
      </c>
      <c r="I22" s="6" t="str">
        <f>IF(I$7&lt;=$B22,$B$4*LOGINV(RawData!L21,$J$2,$J$3),"")</f>
        <v/>
      </c>
      <c r="J22" s="6" t="str">
        <f>IF(J$7&lt;=$B22,$B$4*LOGINV(RawData!M21,$J$2,$J$3),"")</f>
        <v/>
      </c>
      <c r="K22" s="6" t="str">
        <f>IF(K$7&lt;=$B22,$B$4*LOGINV(RawData!N21,$J$2,$J$3),"")</f>
        <v/>
      </c>
      <c r="L22" s="6" t="str">
        <f>IF(L$7&lt;=$B22,$B$4*LOGINV(RawData!O21,$J$2,$J$3),"")</f>
        <v/>
      </c>
      <c r="N22" s="6">
        <f t="shared" si="1"/>
        <v>18363.749130902241</v>
      </c>
    </row>
    <row r="23" spans="1:14" x14ac:dyDescent="0.25">
      <c r="A23" s="17">
        <f t="shared" si="2"/>
        <v>16</v>
      </c>
      <c r="B23">
        <f>SimNos!I19</f>
        <v>2</v>
      </c>
      <c r="E23" s="3">
        <f t="shared" si="3"/>
        <v>16</v>
      </c>
      <c r="F23" s="6">
        <f>IF(F$7&lt;=$B23,$B$4*LOGINV(RawData!I22,$J$2,$J$3),"")</f>
        <v>7678.2115025989451</v>
      </c>
      <c r="G23" s="6">
        <f>IF(G$7&lt;=$B23,$B$4*LOGINV(RawData!J22,$J$2,$J$3),"")</f>
        <v>4566.9490480583872</v>
      </c>
      <c r="H23" s="6" t="str">
        <f>IF(H$7&lt;=$B23,$B$4*LOGINV(RawData!K22,$J$2,$J$3),"")</f>
        <v/>
      </c>
      <c r="I23" s="6" t="str">
        <f>IF(I$7&lt;=$B23,$B$4*LOGINV(RawData!L22,$J$2,$J$3),"")</f>
        <v/>
      </c>
      <c r="J23" s="6" t="str">
        <f>IF(J$7&lt;=$B23,$B$4*LOGINV(RawData!M22,$J$2,$J$3),"")</f>
        <v/>
      </c>
      <c r="K23" s="6" t="str">
        <f>IF(K$7&lt;=$B23,$B$4*LOGINV(RawData!N22,$J$2,$J$3),"")</f>
        <v/>
      </c>
      <c r="L23" s="6" t="str">
        <f>IF(L$7&lt;=$B23,$B$4*LOGINV(RawData!O22,$J$2,$J$3),"")</f>
        <v/>
      </c>
      <c r="N23" s="6">
        <f t="shared" si="1"/>
        <v>12245.160550657332</v>
      </c>
    </row>
    <row r="24" spans="1:14" x14ac:dyDescent="0.25">
      <c r="A24" s="17">
        <f t="shared" si="2"/>
        <v>17</v>
      </c>
      <c r="B24">
        <f>SimNos!I20</f>
        <v>2</v>
      </c>
      <c r="E24" s="3">
        <f t="shared" si="3"/>
        <v>17</v>
      </c>
      <c r="F24" s="6">
        <f>IF(F$7&lt;=$B24,$B$4*LOGINV(RawData!I23,$J$2,$J$3),"")</f>
        <v>8004.388082018535</v>
      </c>
      <c r="G24" s="6">
        <f>IF(G$7&lt;=$B24,$B$4*LOGINV(RawData!J23,$J$2,$J$3),"")</f>
        <v>31161.241197558025</v>
      </c>
      <c r="H24" s="6" t="str">
        <f>IF(H$7&lt;=$B24,$B$4*LOGINV(RawData!K23,$J$2,$J$3),"")</f>
        <v/>
      </c>
      <c r="I24" s="6" t="str">
        <f>IF(I$7&lt;=$B24,$B$4*LOGINV(RawData!L23,$J$2,$J$3),"")</f>
        <v/>
      </c>
      <c r="J24" s="6" t="str">
        <f>IF(J$7&lt;=$B24,$B$4*LOGINV(RawData!M23,$J$2,$J$3),"")</f>
        <v/>
      </c>
      <c r="K24" s="6" t="str">
        <f>IF(K$7&lt;=$B24,$B$4*LOGINV(RawData!N23,$J$2,$J$3),"")</f>
        <v/>
      </c>
      <c r="L24" s="6" t="str">
        <f>IF(L$7&lt;=$B24,$B$4*LOGINV(RawData!O23,$J$2,$J$3),"")</f>
        <v/>
      </c>
      <c r="N24" s="6">
        <f t="shared" si="1"/>
        <v>39165.629279576562</v>
      </c>
    </row>
    <row r="25" spans="1:14" x14ac:dyDescent="0.25">
      <c r="A25" s="17">
        <f t="shared" si="2"/>
        <v>18</v>
      </c>
      <c r="B25">
        <f>SimNos!I21</f>
        <v>1</v>
      </c>
      <c r="E25" s="3">
        <f t="shared" si="3"/>
        <v>18</v>
      </c>
      <c r="F25" s="6">
        <f>IF(F$7&lt;=$B25,$B$4*LOGINV(RawData!I24,$J$2,$J$3),"")</f>
        <v>12501.668704704483</v>
      </c>
      <c r="G25" s="6" t="str">
        <f>IF(G$7&lt;=$B25,$B$4*LOGINV(RawData!J24,$J$2,$J$3),"")</f>
        <v/>
      </c>
      <c r="H25" s="6" t="str">
        <f>IF(H$7&lt;=$B25,$B$4*LOGINV(RawData!K24,$J$2,$J$3),"")</f>
        <v/>
      </c>
      <c r="I25" s="6" t="str">
        <f>IF(I$7&lt;=$B25,$B$4*LOGINV(RawData!L24,$J$2,$J$3),"")</f>
        <v/>
      </c>
      <c r="J25" s="6" t="str">
        <f>IF(J$7&lt;=$B25,$B$4*LOGINV(RawData!M24,$J$2,$J$3),"")</f>
        <v/>
      </c>
      <c r="K25" s="6" t="str">
        <f>IF(K$7&lt;=$B25,$B$4*LOGINV(RawData!N24,$J$2,$J$3),"")</f>
        <v/>
      </c>
      <c r="L25" s="6" t="str">
        <f>IF(L$7&lt;=$B25,$B$4*LOGINV(RawData!O24,$J$2,$J$3),"")</f>
        <v/>
      </c>
      <c r="N25" s="6">
        <f t="shared" si="1"/>
        <v>12501.668704704483</v>
      </c>
    </row>
    <row r="26" spans="1:14" x14ac:dyDescent="0.25">
      <c r="A26" s="17">
        <f t="shared" si="2"/>
        <v>19</v>
      </c>
      <c r="B26">
        <f>SimNos!I22</f>
        <v>0</v>
      </c>
      <c r="E26" s="3">
        <f t="shared" si="3"/>
        <v>19</v>
      </c>
      <c r="F26" s="6" t="str">
        <f>IF(F$7&lt;=$B26,$B$4*LOGINV(RawData!I25,$J$2,$J$3),"")</f>
        <v/>
      </c>
      <c r="G26" s="6" t="str">
        <f>IF(G$7&lt;=$B26,$B$4*LOGINV(RawData!J25,$J$2,$J$3),"")</f>
        <v/>
      </c>
      <c r="H26" s="6" t="str">
        <f>IF(H$7&lt;=$B26,$B$4*LOGINV(RawData!K25,$J$2,$J$3),"")</f>
        <v/>
      </c>
      <c r="I26" s="6" t="str">
        <f>IF(I$7&lt;=$B26,$B$4*LOGINV(RawData!L25,$J$2,$J$3),"")</f>
        <v/>
      </c>
      <c r="J26" s="6" t="str">
        <f>IF(J$7&lt;=$B26,$B$4*LOGINV(RawData!M25,$J$2,$J$3),"")</f>
        <v/>
      </c>
      <c r="K26" s="6" t="str">
        <f>IF(K$7&lt;=$B26,$B$4*LOGINV(RawData!N25,$J$2,$J$3),"")</f>
        <v/>
      </c>
      <c r="L26" s="6" t="str">
        <f>IF(L$7&lt;=$B26,$B$4*LOGINV(RawData!O25,$J$2,$J$3),"")</f>
        <v/>
      </c>
      <c r="N26" s="6">
        <f t="shared" si="1"/>
        <v>0</v>
      </c>
    </row>
    <row r="27" spans="1:14" x14ac:dyDescent="0.25">
      <c r="A27" s="17">
        <f t="shared" si="2"/>
        <v>20</v>
      </c>
      <c r="B27">
        <f>SimNos!I23</f>
        <v>1</v>
      </c>
      <c r="E27" s="3">
        <f t="shared" si="3"/>
        <v>20</v>
      </c>
      <c r="F27" s="6">
        <f>IF(F$7&lt;=$B27,$B$4*LOGINV(RawData!I26,$J$2,$J$3),"")</f>
        <v>42297.122789424167</v>
      </c>
      <c r="G27" s="6" t="str">
        <f>IF(G$7&lt;=$B27,$B$4*LOGINV(RawData!J26,$J$2,$J$3),"")</f>
        <v/>
      </c>
      <c r="H27" s="6" t="str">
        <f>IF(H$7&lt;=$B27,$B$4*LOGINV(RawData!K26,$J$2,$J$3),"")</f>
        <v/>
      </c>
      <c r="I27" s="6" t="str">
        <f>IF(I$7&lt;=$B27,$B$4*LOGINV(RawData!L26,$J$2,$J$3),"")</f>
        <v/>
      </c>
      <c r="J27" s="6" t="str">
        <f>IF(J$7&lt;=$B27,$B$4*LOGINV(RawData!M26,$J$2,$J$3),"")</f>
        <v/>
      </c>
      <c r="K27" s="6" t="str">
        <f>IF(K$7&lt;=$B27,$B$4*LOGINV(RawData!N26,$J$2,$J$3),"")</f>
        <v/>
      </c>
      <c r="L27" s="6" t="str">
        <f>IF(L$7&lt;=$B27,$B$4*LOGINV(RawData!O26,$J$2,$J$3),"")</f>
        <v/>
      </c>
      <c r="N27" s="6">
        <f t="shared" si="1"/>
        <v>42297.122789424167</v>
      </c>
    </row>
    <row r="28" spans="1:14" x14ac:dyDescent="0.25">
      <c r="A28" s="17">
        <f t="shared" si="2"/>
        <v>21</v>
      </c>
      <c r="B28">
        <f>SimNos!I24</f>
        <v>3</v>
      </c>
      <c r="E28" s="3">
        <f t="shared" si="3"/>
        <v>21</v>
      </c>
      <c r="F28" s="6">
        <f>IF(F$7&lt;=$B28,$B$4*LOGINV(RawData!I27,$J$2,$J$3),"")</f>
        <v>3228.576093823046</v>
      </c>
      <c r="G28" s="6">
        <f>IF(G$7&lt;=$B28,$B$4*LOGINV(RawData!J27,$J$2,$J$3),"")</f>
        <v>970.12700142488177</v>
      </c>
      <c r="H28" s="6">
        <f>IF(H$7&lt;=$B28,$B$4*LOGINV(RawData!K27,$J$2,$J$3),"")</f>
        <v>54124.134021998885</v>
      </c>
      <c r="I28" s="6" t="str">
        <f>IF(I$7&lt;=$B28,$B$4*LOGINV(RawData!L27,$J$2,$J$3),"")</f>
        <v/>
      </c>
      <c r="J28" s="6" t="str">
        <f>IF(J$7&lt;=$B28,$B$4*LOGINV(RawData!M27,$J$2,$J$3),"")</f>
        <v/>
      </c>
      <c r="K28" s="6" t="str">
        <f>IF(K$7&lt;=$B28,$B$4*LOGINV(RawData!N27,$J$2,$J$3),"")</f>
        <v/>
      </c>
      <c r="L28" s="6" t="str">
        <f>IF(L$7&lt;=$B28,$B$4*LOGINV(RawData!O27,$J$2,$J$3),"")</f>
        <v/>
      </c>
      <c r="N28" s="6">
        <f t="shared" si="1"/>
        <v>58322.837117246811</v>
      </c>
    </row>
    <row r="29" spans="1:14" x14ac:dyDescent="0.25">
      <c r="A29" s="17">
        <f t="shared" si="2"/>
        <v>22</v>
      </c>
      <c r="B29">
        <f>SimNos!I25</f>
        <v>3</v>
      </c>
      <c r="E29" s="3">
        <f t="shared" si="3"/>
        <v>22</v>
      </c>
      <c r="F29" s="6">
        <f>IF(F$7&lt;=$B29,$B$4*LOGINV(RawData!I28,$J$2,$J$3),"")</f>
        <v>26111.0934283756</v>
      </c>
      <c r="G29" s="6">
        <f>IF(G$7&lt;=$B29,$B$4*LOGINV(RawData!J28,$J$2,$J$3),"")</f>
        <v>1709.5130889556883</v>
      </c>
      <c r="H29" s="6">
        <f>IF(H$7&lt;=$B29,$B$4*LOGINV(RawData!K28,$J$2,$J$3),"")</f>
        <v>7731.8870576699783</v>
      </c>
      <c r="I29" s="6" t="str">
        <f>IF(I$7&lt;=$B29,$B$4*LOGINV(RawData!L28,$J$2,$J$3),"")</f>
        <v/>
      </c>
      <c r="J29" s="6" t="str">
        <f>IF(J$7&lt;=$B29,$B$4*LOGINV(RawData!M28,$J$2,$J$3),"")</f>
        <v/>
      </c>
      <c r="K29" s="6" t="str">
        <f>IF(K$7&lt;=$B29,$B$4*LOGINV(RawData!N28,$J$2,$J$3),"")</f>
        <v/>
      </c>
      <c r="L29" s="6" t="str">
        <f>IF(L$7&lt;=$B29,$B$4*LOGINV(RawData!O28,$J$2,$J$3),"")</f>
        <v/>
      </c>
      <c r="N29" s="6">
        <f t="shared" si="1"/>
        <v>35552.493575001266</v>
      </c>
    </row>
    <row r="30" spans="1:14" x14ac:dyDescent="0.25">
      <c r="A30" s="17">
        <f t="shared" si="2"/>
        <v>23</v>
      </c>
      <c r="B30">
        <f>SimNos!I26</f>
        <v>1</v>
      </c>
      <c r="E30" s="3">
        <f t="shared" si="3"/>
        <v>23</v>
      </c>
      <c r="F30" s="6">
        <f>IF(F$7&lt;=$B30,$B$4*LOGINV(RawData!I29,$J$2,$J$3),"")</f>
        <v>67478.825738185784</v>
      </c>
      <c r="G30" s="6" t="str">
        <f>IF(G$7&lt;=$B30,$B$4*LOGINV(RawData!J29,$J$2,$J$3),"")</f>
        <v/>
      </c>
      <c r="H30" s="6" t="str">
        <f>IF(H$7&lt;=$B30,$B$4*LOGINV(RawData!K29,$J$2,$J$3),"")</f>
        <v/>
      </c>
      <c r="I30" s="6" t="str">
        <f>IF(I$7&lt;=$B30,$B$4*LOGINV(RawData!L29,$J$2,$J$3),"")</f>
        <v/>
      </c>
      <c r="J30" s="6" t="str">
        <f>IF(J$7&lt;=$B30,$B$4*LOGINV(RawData!M29,$J$2,$J$3),"")</f>
        <v/>
      </c>
      <c r="K30" s="6" t="str">
        <f>IF(K$7&lt;=$B30,$B$4*LOGINV(RawData!N29,$J$2,$J$3),"")</f>
        <v/>
      </c>
      <c r="L30" s="6" t="str">
        <f>IF(L$7&lt;=$B30,$B$4*LOGINV(RawData!O29,$J$2,$J$3),"")</f>
        <v/>
      </c>
      <c r="N30" s="6">
        <f t="shared" si="1"/>
        <v>67478.825738185784</v>
      </c>
    </row>
    <row r="31" spans="1:14" x14ac:dyDescent="0.25">
      <c r="A31" s="17">
        <f t="shared" si="2"/>
        <v>24</v>
      </c>
      <c r="B31">
        <f>SimNos!I27</f>
        <v>5</v>
      </c>
      <c r="E31" s="3">
        <f t="shared" si="3"/>
        <v>24</v>
      </c>
      <c r="F31" s="6">
        <f>IF(F$7&lt;=$B31,$B$4*LOGINV(RawData!I30,$J$2,$J$3),"")</f>
        <v>25140.488017478361</v>
      </c>
      <c r="G31" s="6">
        <f>IF(G$7&lt;=$B31,$B$4*LOGINV(RawData!J30,$J$2,$J$3),"")</f>
        <v>22052.090602191958</v>
      </c>
      <c r="H31" s="6">
        <f>IF(H$7&lt;=$B31,$B$4*LOGINV(RawData!K30,$J$2,$J$3),"")</f>
        <v>7643.8595103293846</v>
      </c>
      <c r="I31" s="6">
        <f>IF(I$7&lt;=$B31,$B$4*LOGINV(RawData!L30,$J$2,$J$3),"")</f>
        <v>20618.398646531125</v>
      </c>
      <c r="J31" s="6">
        <f>IF(J$7&lt;=$B31,$B$4*LOGINV(RawData!M30,$J$2,$J$3),"")</f>
        <v>5036.4866878268431</v>
      </c>
      <c r="K31" s="6" t="str">
        <f>IF(K$7&lt;=$B31,$B$4*LOGINV(RawData!N30,$J$2,$J$3),"")</f>
        <v/>
      </c>
      <c r="L31" s="6" t="str">
        <f>IF(L$7&lt;=$B31,$B$4*LOGINV(RawData!O30,$J$2,$J$3),"")</f>
        <v/>
      </c>
      <c r="N31" s="6">
        <f t="shared" si="1"/>
        <v>80491.323464357672</v>
      </c>
    </row>
    <row r="32" spans="1:14" x14ac:dyDescent="0.25">
      <c r="A32" s="17">
        <f t="shared" si="2"/>
        <v>25</v>
      </c>
      <c r="B32">
        <f>SimNos!I28</f>
        <v>2</v>
      </c>
      <c r="E32" s="3">
        <f t="shared" si="3"/>
        <v>25</v>
      </c>
      <c r="F32" s="6">
        <f>IF(F$7&lt;=$B32,$B$4*LOGINV(RawData!I31,$J$2,$J$3),"")</f>
        <v>47391.399647948179</v>
      </c>
      <c r="G32" s="6">
        <f>IF(G$7&lt;=$B32,$B$4*LOGINV(RawData!J31,$J$2,$J$3),"")</f>
        <v>45363.398596261686</v>
      </c>
      <c r="H32" s="6" t="str">
        <f>IF(H$7&lt;=$B32,$B$4*LOGINV(RawData!K31,$J$2,$J$3),"")</f>
        <v/>
      </c>
      <c r="I32" s="6" t="str">
        <f>IF(I$7&lt;=$B32,$B$4*LOGINV(RawData!L31,$J$2,$J$3),"")</f>
        <v/>
      </c>
      <c r="J32" s="6" t="str">
        <f>IF(J$7&lt;=$B32,$B$4*LOGINV(RawData!M31,$J$2,$J$3),"")</f>
        <v/>
      </c>
      <c r="K32" s="6" t="str">
        <f>IF(K$7&lt;=$B32,$B$4*LOGINV(RawData!N31,$J$2,$J$3),"")</f>
        <v/>
      </c>
      <c r="L32" s="6" t="str">
        <f>IF(L$7&lt;=$B32,$B$4*LOGINV(RawData!O31,$J$2,$J$3),"")</f>
        <v/>
      </c>
      <c r="N32" s="6">
        <f t="shared" si="1"/>
        <v>92754.798244209873</v>
      </c>
    </row>
    <row r="33" spans="1:14" x14ac:dyDescent="0.25">
      <c r="A33" s="17">
        <f t="shared" si="2"/>
        <v>26</v>
      </c>
      <c r="B33">
        <f>SimNos!I29</f>
        <v>3</v>
      </c>
      <c r="E33" s="3">
        <f t="shared" si="3"/>
        <v>26</v>
      </c>
      <c r="F33" s="6">
        <f>IF(F$7&lt;=$B33,$B$4*LOGINV(RawData!I32,$J$2,$J$3),"")</f>
        <v>64963.086032830775</v>
      </c>
      <c r="G33" s="6">
        <f>IF(G$7&lt;=$B33,$B$4*LOGINV(RawData!J32,$J$2,$J$3),"")</f>
        <v>6506.249959854249</v>
      </c>
      <c r="H33" s="6">
        <f>IF(H$7&lt;=$B33,$B$4*LOGINV(RawData!K32,$J$2,$J$3),"")</f>
        <v>9862.933759256257</v>
      </c>
      <c r="I33" s="6" t="str">
        <f>IF(I$7&lt;=$B33,$B$4*LOGINV(RawData!L32,$J$2,$J$3),"")</f>
        <v/>
      </c>
      <c r="J33" s="6" t="str">
        <f>IF(J$7&lt;=$B33,$B$4*LOGINV(RawData!M32,$J$2,$J$3),"")</f>
        <v/>
      </c>
      <c r="K33" s="6" t="str">
        <f>IF(K$7&lt;=$B33,$B$4*LOGINV(RawData!N32,$J$2,$J$3),"")</f>
        <v/>
      </c>
      <c r="L33" s="6" t="str">
        <f>IF(L$7&lt;=$B33,$B$4*LOGINV(RawData!O32,$J$2,$J$3),"")</f>
        <v/>
      </c>
      <c r="N33" s="6">
        <f t="shared" si="1"/>
        <v>81332.269751941276</v>
      </c>
    </row>
    <row r="34" spans="1:14" x14ac:dyDescent="0.25">
      <c r="A34" s="17">
        <f t="shared" si="2"/>
        <v>27</v>
      </c>
      <c r="B34">
        <f>SimNos!I30</f>
        <v>4</v>
      </c>
      <c r="E34" s="3">
        <f t="shared" si="3"/>
        <v>27</v>
      </c>
      <c r="F34" s="6">
        <f>IF(F$7&lt;=$B34,$B$4*LOGINV(RawData!I33,$J$2,$J$3),"")</f>
        <v>101025.85728176855</v>
      </c>
      <c r="G34" s="6">
        <f>IF(G$7&lt;=$B34,$B$4*LOGINV(RawData!J33,$J$2,$J$3),"")</f>
        <v>3406.323895563638</v>
      </c>
      <c r="H34" s="6">
        <f>IF(H$7&lt;=$B34,$B$4*LOGINV(RawData!K33,$J$2,$J$3),"")</f>
        <v>36175.402891486585</v>
      </c>
      <c r="I34" s="6">
        <f>IF(I$7&lt;=$B34,$B$4*LOGINV(RawData!L33,$J$2,$J$3),"")</f>
        <v>8733.2860900834985</v>
      </c>
      <c r="J34" s="6" t="str">
        <f>IF(J$7&lt;=$B34,$B$4*LOGINV(RawData!M33,$J$2,$J$3),"")</f>
        <v/>
      </c>
      <c r="K34" s="6" t="str">
        <f>IF(K$7&lt;=$B34,$B$4*LOGINV(RawData!N33,$J$2,$J$3),"")</f>
        <v/>
      </c>
      <c r="L34" s="6" t="str">
        <f>IF(L$7&lt;=$B34,$B$4*LOGINV(RawData!O33,$J$2,$J$3),"")</f>
        <v/>
      </c>
      <c r="N34" s="6">
        <f t="shared" si="1"/>
        <v>149340.87015890228</v>
      </c>
    </row>
    <row r="35" spans="1:14" x14ac:dyDescent="0.25">
      <c r="A35" s="17">
        <f t="shared" si="2"/>
        <v>28</v>
      </c>
      <c r="B35">
        <f>SimNos!I31</f>
        <v>1</v>
      </c>
      <c r="E35" s="3">
        <f t="shared" si="3"/>
        <v>28</v>
      </c>
      <c r="F35" s="6">
        <f>IF(F$7&lt;=$B35,$B$4*LOGINV(RawData!I34,$J$2,$J$3),"")</f>
        <v>10049.174324586098</v>
      </c>
      <c r="G35" s="6" t="str">
        <f>IF(G$7&lt;=$B35,$B$4*LOGINV(RawData!J34,$J$2,$J$3),"")</f>
        <v/>
      </c>
      <c r="H35" s="6" t="str">
        <f>IF(H$7&lt;=$B35,$B$4*LOGINV(RawData!K34,$J$2,$J$3),"")</f>
        <v/>
      </c>
      <c r="I35" s="6" t="str">
        <f>IF(I$7&lt;=$B35,$B$4*LOGINV(RawData!L34,$J$2,$J$3),"")</f>
        <v/>
      </c>
      <c r="J35" s="6" t="str">
        <f>IF(J$7&lt;=$B35,$B$4*LOGINV(RawData!M34,$J$2,$J$3),"")</f>
        <v/>
      </c>
      <c r="K35" s="6" t="str">
        <f>IF(K$7&lt;=$B35,$B$4*LOGINV(RawData!N34,$J$2,$J$3),"")</f>
        <v/>
      </c>
      <c r="L35" s="6" t="str">
        <f>IF(L$7&lt;=$B35,$B$4*LOGINV(RawData!O34,$J$2,$J$3),"")</f>
        <v/>
      </c>
      <c r="N35" s="6">
        <f t="shared" si="1"/>
        <v>10049.174324586098</v>
      </c>
    </row>
    <row r="36" spans="1:14" x14ac:dyDescent="0.25">
      <c r="A36" s="17">
        <f t="shared" si="2"/>
        <v>29</v>
      </c>
      <c r="B36">
        <f>SimNos!I32</f>
        <v>1</v>
      </c>
      <c r="E36" s="3">
        <f t="shared" si="3"/>
        <v>29</v>
      </c>
      <c r="F36" s="6">
        <f>IF(F$7&lt;=$B36,$B$4*LOGINV(RawData!I35,$J$2,$J$3),"")</f>
        <v>574.69800145089425</v>
      </c>
      <c r="G36" s="6" t="str">
        <f>IF(G$7&lt;=$B36,$B$4*LOGINV(RawData!J35,$J$2,$J$3),"")</f>
        <v/>
      </c>
      <c r="H36" s="6" t="str">
        <f>IF(H$7&lt;=$B36,$B$4*LOGINV(RawData!K35,$J$2,$J$3),"")</f>
        <v/>
      </c>
      <c r="I36" s="6" t="str">
        <f>IF(I$7&lt;=$B36,$B$4*LOGINV(RawData!L35,$J$2,$J$3),"")</f>
        <v/>
      </c>
      <c r="J36" s="6" t="str">
        <f>IF(J$7&lt;=$B36,$B$4*LOGINV(RawData!M35,$J$2,$J$3),"")</f>
        <v/>
      </c>
      <c r="K36" s="6" t="str">
        <f>IF(K$7&lt;=$B36,$B$4*LOGINV(RawData!N35,$J$2,$J$3),"")</f>
        <v/>
      </c>
      <c r="L36" s="6" t="str">
        <f>IF(L$7&lt;=$B36,$B$4*LOGINV(RawData!O35,$J$2,$J$3),"")</f>
        <v/>
      </c>
      <c r="N36" s="6">
        <f t="shared" si="1"/>
        <v>574.69800145089425</v>
      </c>
    </row>
    <row r="37" spans="1:14" x14ac:dyDescent="0.25">
      <c r="A37" s="17">
        <f t="shared" si="2"/>
        <v>30</v>
      </c>
      <c r="B37">
        <f>SimNos!I33</f>
        <v>5</v>
      </c>
      <c r="E37" s="3">
        <f t="shared" si="3"/>
        <v>30</v>
      </c>
      <c r="F37" s="6">
        <f>IF(F$7&lt;=$B37,$B$4*LOGINV(RawData!I36,$J$2,$J$3),"")</f>
        <v>96297.553102391001</v>
      </c>
      <c r="G37" s="6">
        <f>IF(G$7&lt;=$B37,$B$4*LOGINV(RawData!J36,$J$2,$J$3),"")</f>
        <v>14352.259414770169</v>
      </c>
      <c r="H37" s="6">
        <f>IF(H$7&lt;=$B37,$B$4*LOGINV(RawData!K36,$J$2,$J$3),"")</f>
        <v>2458.5585247207705</v>
      </c>
      <c r="I37" s="6">
        <f>IF(I$7&lt;=$B37,$B$4*LOGINV(RawData!L36,$J$2,$J$3),"")</f>
        <v>25834.076055767051</v>
      </c>
      <c r="J37" s="6">
        <f>IF(J$7&lt;=$B37,$B$4*LOGINV(RawData!M36,$J$2,$J$3),"")</f>
        <v>23686.350721386214</v>
      </c>
      <c r="K37" s="6" t="str">
        <f>IF(K$7&lt;=$B37,$B$4*LOGINV(RawData!N36,$J$2,$J$3),"")</f>
        <v/>
      </c>
      <c r="L37" s="6" t="str">
        <f>IF(L$7&lt;=$B37,$B$4*LOGINV(RawData!O36,$J$2,$J$3),"")</f>
        <v/>
      </c>
      <c r="N37" s="6">
        <f t="shared" si="1"/>
        <v>162628.79781903519</v>
      </c>
    </row>
    <row r="38" spans="1:14" x14ac:dyDescent="0.25">
      <c r="A38" s="17">
        <f t="shared" si="2"/>
        <v>31</v>
      </c>
      <c r="B38">
        <f>SimNos!I34</f>
        <v>5</v>
      </c>
      <c r="E38" s="3">
        <f t="shared" si="3"/>
        <v>31</v>
      </c>
      <c r="F38" s="6">
        <f>IF(F$7&lt;=$B38,$B$4*LOGINV(RawData!I37,$J$2,$J$3),"")</f>
        <v>35348.404957204344</v>
      </c>
      <c r="G38" s="6">
        <f>IF(G$7&lt;=$B38,$B$4*LOGINV(RawData!J37,$J$2,$J$3),"")</f>
        <v>57440.350986497862</v>
      </c>
      <c r="H38" s="6">
        <f>IF(H$7&lt;=$B38,$B$4*LOGINV(RawData!K37,$J$2,$J$3),"")</f>
        <v>48701.061044803799</v>
      </c>
      <c r="I38" s="6">
        <f>IF(I$7&lt;=$B38,$B$4*LOGINV(RawData!L37,$J$2,$J$3),"")</f>
        <v>9511.641370478379</v>
      </c>
      <c r="J38" s="6">
        <f>IF(J$7&lt;=$B38,$B$4*LOGINV(RawData!M37,$J$2,$J$3),"")</f>
        <v>1355713.9643500976</v>
      </c>
      <c r="K38" s="6" t="str">
        <f>IF(K$7&lt;=$B38,$B$4*LOGINV(RawData!N37,$J$2,$J$3),"")</f>
        <v/>
      </c>
      <c r="L38" s="6" t="str">
        <f>IF(L$7&lt;=$B38,$B$4*LOGINV(RawData!O37,$J$2,$J$3),"")</f>
        <v/>
      </c>
      <c r="N38" s="6">
        <f t="shared" si="1"/>
        <v>1506715.422709082</v>
      </c>
    </row>
    <row r="39" spans="1:14" x14ac:dyDescent="0.25">
      <c r="A39" s="17">
        <f t="shared" si="2"/>
        <v>32</v>
      </c>
      <c r="B39">
        <f>SimNos!I35</f>
        <v>4</v>
      </c>
      <c r="E39" s="3">
        <f t="shared" si="3"/>
        <v>32</v>
      </c>
      <c r="F39" s="6">
        <f>IF(F$7&lt;=$B39,$B$4*LOGINV(RawData!I38,$J$2,$J$3),"")</f>
        <v>25712.920338071446</v>
      </c>
      <c r="G39" s="6">
        <f>IF(G$7&lt;=$B39,$B$4*LOGINV(RawData!J38,$J$2,$J$3),"")</f>
        <v>30469.906560150226</v>
      </c>
      <c r="H39" s="6">
        <f>IF(H$7&lt;=$B39,$B$4*LOGINV(RawData!K38,$J$2,$J$3),"")</f>
        <v>10221.507522213704</v>
      </c>
      <c r="I39" s="6">
        <f>IF(I$7&lt;=$B39,$B$4*LOGINV(RawData!L38,$J$2,$J$3),"")</f>
        <v>18206.841699174398</v>
      </c>
      <c r="J39" s="6" t="str">
        <f>IF(J$7&lt;=$B39,$B$4*LOGINV(RawData!M38,$J$2,$J$3),"")</f>
        <v/>
      </c>
      <c r="K39" s="6" t="str">
        <f>IF(K$7&lt;=$B39,$B$4*LOGINV(RawData!N38,$J$2,$J$3),"")</f>
        <v/>
      </c>
      <c r="L39" s="6" t="str">
        <f>IF(L$7&lt;=$B39,$B$4*LOGINV(RawData!O38,$J$2,$J$3),"")</f>
        <v/>
      </c>
      <c r="N39" s="6">
        <f t="shared" si="1"/>
        <v>84611.17611960978</v>
      </c>
    </row>
    <row r="40" spans="1:14" x14ac:dyDescent="0.25">
      <c r="A40" s="17">
        <f t="shared" si="2"/>
        <v>33</v>
      </c>
      <c r="B40">
        <f>SimNos!I36</f>
        <v>4</v>
      </c>
      <c r="E40" s="3">
        <f t="shared" si="3"/>
        <v>33</v>
      </c>
      <c r="F40" s="6">
        <f>IF(F$7&lt;=$B40,$B$4*LOGINV(RawData!I39,$J$2,$J$3),"")</f>
        <v>17130.79647316079</v>
      </c>
      <c r="G40" s="6">
        <f>IF(G$7&lt;=$B40,$B$4*LOGINV(RawData!J39,$J$2,$J$3),"")</f>
        <v>33743.108807334174</v>
      </c>
      <c r="H40" s="6">
        <f>IF(H$7&lt;=$B40,$B$4*LOGINV(RawData!K39,$J$2,$J$3),"")</f>
        <v>160593.39642846823</v>
      </c>
      <c r="I40" s="6">
        <f>IF(I$7&lt;=$B40,$B$4*LOGINV(RawData!L39,$J$2,$J$3),"")</f>
        <v>339045.93016418751</v>
      </c>
      <c r="J40" s="6" t="str">
        <f>IF(J$7&lt;=$B40,$B$4*LOGINV(RawData!M39,$J$2,$J$3),"")</f>
        <v/>
      </c>
      <c r="K40" s="6" t="str">
        <f>IF(K$7&lt;=$B40,$B$4*LOGINV(RawData!N39,$J$2,$J$3),"")</f>
        <v/>
      </c>
      <c r="L40" s="6" t="str">
        <f>IF(L$7&lt;=$B40,$B$4*LOGINV(RawData!O39,$J$2,$J$3),"")</f>
        <v/>
      </c>
      <c r="N40" s="6">
        <f t="shared" si="1"/>
        <v>550513.23187315068</v>
      </c>
    </row>
    <row r="41" spans="1:14" x14ac:dyDescent="0.25">
      <c r="A41" s="17">
        <f t="shared" si="2"/>
        <v>34</v>
      </c>
      <c r="B41">
        <f>SimNos!I37</f>
        <v>1</v>
      </c>
      <c r="E41" s="3">
        <f t="shared" si="3"/>
        <v>34</v>
      </c>
      <c r="F41" s="6">
        <f>IF(F$7&lt;=$B41,$B$4*LOGINV(RawData!I40,$J$2,$J$3),"")</f>
        <v>54441.042265270873</v>
      </c>
      <c r="G41" s="6" t="str">
        <f>IF(G$7&lt;=$B41,$B$4*LOGINV(RawData!J40,$J$2,$J$3),"")</f>
        <v/>
      </c>
      <c r="H41" s="6" t="str">
        <f>IF(H$7&lt;=$B41,$B$4*LOGINV(RawData!K40,$J$2,$J$3),"")</f>
        <v/>
      </c>
      <c r="I41" s="6" t="str">
        <f>IF(I$7&lt;=$B41,$B$4*LOGINV(RawData!L40,$J$2,$J$3),"")</f>
        <v/>
      </c>
      <c r="J41" s="6" t="str">
        <f>IF(J$7&lt;=$B41,$B$4*LOGINV(RawData!M40,$J$2,$J$3),"")</f>
        <v/>
      </c>
      <c r="K41" s="6" t="str">
        <f>IF(K$7&lt;=$B41,$B$4*LOGINV(RawData!N40,$J$2,$J$3),"")</f>
        <v/>
      </c>
      <c r="L41" s="6" t="str">
        <f>IF(L$7&lt;=$B41,$B$4*LOGINV(RawData!O40,$J$2,$J$3),"")</f>
        <v/>
      </c>
      <c r="N41" s="6">
        <f t="shared" si="1"/>
        <v>54441.042265270873</v>
      </c>
    </row>
    <row r="42" spans="1:14" x14ac:dyDescent="0.25">
      <c r="A42" s="17">
        <f t="shared" si="2"/>
        <v>35</v>
      </c>
      <c r="B42">
        <f>SimNos!I38</f>
        <v>2</v>
      </c>
      <c r="E42" s="3">
        <f t="shared" si="3"/>
        <v>35</v>
      </c>
      <c r="F42" s="6">
        <f>IF(F$7&lt;=$B42,$B$4*LOGINV(RawData!I41,$J$2,$J$3),"")</f>
        <v>27596.557349626972</v>
      </c>
      <c r="G42" s="6">
        <f>IF(G$7&lt;=$B42,$B$4*LOGINV(RawData!J41,$J$2,$J$3),"")</f>
        <v>13335.572824617295</v>
      </c>
      <c r="H42" s="6" t="str">
        <f>IF(H$7&lt;=$B42,$B$4*LOGINV(RawData!K41,$J$2,$J$3),"")</f>
        <v/>
      </c>
      <c r="I42" s="6" t="str">
        <f>IF(I$7&lt;=$B42,$B$4*LOGINV(RawData!L41,$J$2,$J$3),"")</f>
        <v/>
      </c>
      <c r="J42" s="6" t="str">
        <f>IF(J$7&lt;=$B42,$B$4*LOGINV(RawData!M41,$J$2,$J$3),"")</f>
        <v/>
      </c>
      <c r="K42" s="6" t="str">
        <f>IF(K$7&lt;=$B42,$B$4*LOGINV(RawData!N41,$J$2,$J$3),"")</f>
        <v/>
      </c>
      <c r="L42" s="6" t="str">
        <f>IF(L$7&lt;=$B42,$B$4*LOGINV(RawData!O41,$J$2,$J$3),"")</f>
        <v/>
      </c>
      <c r="N42" s="6">
        <f t="shared" si="1"/>
        <v>40932.130174244267</v>
      </c>
    </row>
    <row r="43" spans="1:14" x14ac:dyDescent="0.25">
      <c r="A43" s="17">
        <f t="shared" si="2"/>
        <v>36</v>
      </c>
      <c r="B43">
        <f>SimNos!I39</f>
        <v>1</v>
      </c>
      <c r="E43" s="3">
        <f t="shared" si="3"/>
        <v>36</v>
      </c>
      <c r="F43" s="6">
        <f>IF(F$7&lt;=$B43,$B$4*LOGINV(RawData!I42,$J$2,$J$3),"")</f>
        <v>3657.7928951636868</v>
      </c>
      <c r="G43" s="6" t="str">
        <f>IF(G$7&lt;=$B43,$B$4*LOGINV(RawData!J42,$J$2,$J$3),"")</f>
        <v/>
      </c>
      <c r="H43" s="6" t="str">
        <f>IF(H$7&lt;=$B43,$B$4*LOGINV(RawData!K42,$J$2,$J$3),"")</f>
        <v/>
      </c>
      <c r="I43" s="6" t="str">
        <f>IF(I$7&lt;=$B43,$B$4*LOGINV(RawData!L42,$J$2,$J$3),"")</f>
        <v/>
      </c>
      <c r="J43" s="6" t="str">
        <f>IF(J$7&lt;=$B43,$B$4*LOGINV(RawData!M42,$J$2,$J$3),"")</f>
        <v/>
      </c>
      <c r="K43" s="6" t="str">
        <f>IF(K$7&lt;=$B43,$B$4*LOGINV(RawData!N42,$J$2,$J$3),"")</f>
        <v/>
      </c>
      <c r="L43" s="6" t="str">
        <f>IF(L$7&lt;=$B43,$B$4*LOGINV(RawData!O42,$J$2,$J$3),"")</f>
        <v/>
      </c>
      <c r="N43" s="6">
        <f t="shared" si="1"/>
        <v>3657.7928951636868</v>
      </c>
    </row>
    <row r="44" spans="1:14" x14ac:dyDescent="0.25">
      <c r="A44" s="17">
        <f t="shared" si="2"/>
        <v>37</v>
      </c>
      <c r="B44">
        <f>SimNos!I40</f>
        <v>1</v>
      </c>
      <c r="E44" s="3">
        <f t="shared" si="3"/>
        <v>37</v>
      </c>
      <c r="F44" s="6">
        <f>IF(F$7&lt;=$B44,$B$4*LOGINV(RawData!I43,$J$2,$J$3),"")</f>
        <v>17848.864059391159</v>
      </c>
      <c r="G44" s="6" t="str">
        <f>IF(G$7&lt;=$B44,$B$4*LOGINV(RawData!J43,$J$2,$J$3),"")</f>
        <v/>
      </c>
      <c r="H44" s="6" t="str">
        <f>IF(H$7&lt;=$B44,$B$4*LOGINV(RawData!K43,$J$2,$J$3),"")</f>
        <v/>
      </c>
      <c r="I44" s="6" t="str">
        <f>IF(I$7&lt;=$B44,$B$4*LOGINV(RawData!L43,$J$2,$J$3),"")</f>
        <v/>
      </c>
      <c r="J44" s="6" t="str">
        <f>IF(J$7&lt;=$B44,$B$4*LOGINV(RawData!M43,$J$2,$J$3),"")</f>
        <v/>
      </c>
      <c r="K44" s="6" t="str">
        <f>IF(K$7&lt;=$B44,$B$4*LOGINV(RawData!N43,$J$2,$J$3),"")</f>
        <v/>
      </c>
      <c r="L44" s="6" t="str">
        <f>IF(L$7&lt;=$B44,$B$4*LOGINV(RawData!O43,$J$2,$J$3),"")</f>
        <v/>
      </c>
      <c r="N44" s="6">
        <f t="shared" si="1"/>
        <v>17848.864059391159</v>
      </c>
    </row>
    <row r="45" spans="1:14" x14ac:dyDescent="0.25">
      <c r="A45" s="17">
        <f t="shared" si="2"/>
        <v>38</v>
      </c>
      <c r="B45">
        <f>SimNos!I41</f>
        <v>2</v>
      </c>
      <c r="E45" s="3">
        <f t="shared" si="3"/>
        <v>38</v>
      </c>
      <c r="F45" s="6">
        <f>IF(F$7&lt;=$B45,$B$4*LOGINV(RawData!I44,$J$2,$J$3),"")</f>
        <v>6546.9727520245524</v>
      </c>
      <c r="G45" s="6">
        <f>IF(G$7&lt;=$B45,$B$4*LOGINV(RawData!J44,$J$2,$J$3),"")</f>
        <v>3055.4209152538474</v>
      </c>
      <c r="H45" s="6" t="str">
        <f>IF(H$7&lt;=$B45,$B$4*LOGINV(RawData!K44,$J$2,$J$3),"")</f>
        <v/>
      </c>
      <c r="I45" s="6" t="str">
        <f>IF(I$7&lt;=$B45,$B$4*LOGINV(RawData!L44,$J$2,$J$3),"")</f>
        <v/>
      </c>
      <c r="J45" s="6" t="str">
        <f>IF(J$7&lt;=$B45,$B$4*LOGINV(RawData!M44,$J$2,$J$3),"")</f>
        <v/>
      </c>
      <c r="K45" s="6" t="str">
        <f>IF(K$7&lt;=$B45,$B$4*LOGINV(RawData!N44,$J$2,$J$3),"")</f>
        <v/>
      </c>
      <c r="L45" s="6" t="str">
        <f>IF(L$7&lt;=$B45,$B$4*LOGINV(RawData!O44,$J$2,$J$3),"")</f>
        <v/>
      </c>
      <c r="N45" s="6">
        <f t="shared" si="1"/>
        <v>9602.3936672784002</v>
      </c>
    </row>
    <row r="46" spans="1:14" x14ac:dyDescent="0.25">
      <c r="A46" s="17">
        <f t="shared" si="2"/>
        <v>39</v>
      </c>
      <c r="B46">
        <f>SimNos!I42</f>
        <v>0</v>
      </c>
      <c r="E46" s="3">
        <f t="shared" si="3"/>
        <v>39</v>
      </c>
      <c r="F46" s="6" t="str">
        <f>IF(F$7&lt;=$B46,$B$4*LOGINV(RawData!I45,$J$2,$J$3),"")</f>
        <v/>
      </c>
      <c r="G46" s="6" t="str">
        <f>IF(G$7&lt;=$B46,$B$4*LOGINV(RawData!J45,$J$2,$J$3),"")</f>
        <v/>
      </c>
      <c r="H46" s="6" t="str">
        <f>IF(H$7&lt;=$B46,$B$4*LOGINV(RawData!K45,$J$2,$J$3),"")</f>
        <v/>
      </c>
      <c r="I46" s="6" t="str">
        <f>IF(I$7&lt;=$B46,$B$4*LOGINV(RawData!L45,$J$2,$J$3),"")</f>
        <v/>
      </c>
      <c r="J46" s="6" t="str">
        <f>IF(J$7&lt;=$B46,$B$4*LOGINV(RawData!M45,$J$2,$J$3),"")</f>
        <v/>
      </c>
      <c r="K46" s="6" t="str">
        <f>IF(K$7&lt;=$B46,$B$4*LOGINV(RawData!N45,$J$2,$J$3),"")</f>
        <v/>
      </c>
      <c r="L46" s="6" t="str">
        <f>IF(L$7&lt;=$B46,$B$4*LOGINV(RawData!O45,$J$2,$J$3),"")</f>
        <v/>
      </c>
      <c r="N46" s="6">
        <f t="shared" si="1"/>
        <v>0</v>
      </c>
    </row>
    <row r="47" spans="1:14" x14ac:dyDescent="0.25">
      <c r="A47" s="17">
        <f t="shared" si="2"/>
        <v>40</v>
      </c>
      <c r="B47">
        <f>SimNos!I43</f>
        <v>1</v>
      </c>
      <c r="E47" s="3">
        <f t="shared" si="3"/>
        <v>40</v>
      </c>
      <c r="F47" s="6">
        <f>IF(F$7&lt;=$B47,$B$4*LOGINV(RawData!I46,$J$2,$J$3),"")</f>
        <v>95274.703454713861</v>
      </c>
      <c r="G47" s="6" t="str">
        <f>IF(G$7&lt;=$B47,$B$4*LOGINV(RawData!J46,$J$2,$J$3),"")</f>
        <v/>
      </c>
      <c r="H47" s="6" t="str">
        <f>IF(H$7&lt;=$B47,$B$4*LOGINV(RawData!K46,$J$2,$J$3),"")</f>
        <v/>
      </c>
      <c r="I47" s="6" t="str">
        <f>IF(I$7&lt;=$B47,$B$4*LOGINV(RawData!L46,$J$2,$J$3),"")</f>
        <v/>
      </c>
      <c r="J47" s="6" t="str">
        <f>IF(J$7&lt;=$B47,$B$4*LOGINV(RawData!M46,$J$2,$J$3),"")</f>
        <v/>
      </c>
      <c r="K47" s="6" t="str">
        <f>IF(K$7&lt;=$B47,$B$4*LOGINV(RawData!N46,$J$2,$J$3),"")</f>
        <v/>
      </c>
      <c r="L47" s="6" t="str">
        <f>IF(L$7&lt;=$B47,$B$4*LOGINV(RawData!O46,$J$2,$J$3),"")</f>
        <v/>
      </c>
      <c r="N47" s="6">
        <f t="shared" si="1"/>
        <v>95274.703454713861</v>
      </c>
    </row>
    <row r="48" spans="1:14" x14ac:dyDescent="0.25">
      <c r="A48" s="17">
        <f t="shared" si="2"/>
        <v>41</v>
      </c>
      <c r="B48">
        <f>SimNos!I44</f>
        <v>1</v>
      </c>
      <c r="E48" s="3">
        <f t="shared" si="3"/>
        <v>41</v>
      </c>
      <c r="F48" s="6">
        <f>IF(F$7&lt;=$B48,$B$4*LOGINV(RawData!I47,$J$2,$J$3),"")</f>
        <v>40782.935218420789</v>
      </c>
      <c r="G48" s="6" t="str">
        <f>IF(G$7&lt;=$B48,$B$4*LOGINV(RawData!J47,$J$2,$J$3),"")</f>
        <v/>
      </c>
      <c r="H48" s="6" t="str">
        <f>IF(H$7&lt;=$B48,$B$4*LOGINV(RawData!K47,$J$2,$J$3),"")</f>
        <v/>
      </c>
      <c r="I48" s="6" t="str">
        <f>IF(I$7&lt;=$B48,$B$4*LOGINV(RawData!L47,$J$2,$J$3),"")</f>
        <v/>
      </c>
      <c r="J48" s="6" t="str">
        <f>IF(J$7&lt;=$B48,$B$4*LOGINV(RawData!M47,$J$2,$J$3),"")</f>
        <v/>
      </c>
      <c r="K48" s="6" t="str">
        <f>IF(K$7&lt;=$B48,$B$4*LOGINV(RawData!N47,$J$2,$J$3),"")</f>
        <v/>
      </c>
      <c r="L48" s="6" t="str">
        <f>IF(L$7&lt;=$B48,$B$4*LOGINV(RawData!O47,$J$2,$J$3),"")</f>
        <v/>
      </c>
      <c r="N48" s="6">
        <f t="shared" si="1"/>
        <v>40782.935218420789</v>
      </c>
    </row>
    <row r="49" spans="1:14" x14ac:dyDescent="0.25">
      <c r="A49" s="17">
        <f t="shared" si="2"/>
        <v>42</v>
      </c>
      <c r="B49">
        <f>SimNos!I45</f>
        <v>1</v>
      </c>
      <c r="E49" s="3">
        <f t="shared" si="3"/>
        <v>42</v>
      </c>
      <c r="F49" s="6">
        <f>IF(F$7&lt;=$B49,$B$4*LOGINV(RawData!I48,$J$2,$J$3),"")</f>
        <v>34919.868854353983</v>
      </c>
      <c r="G49" s="6" t="str">
        <f>IF(G$7&lt;=$B49,$B$4*LOGINV(RawData!J48,$J$2,$J$3),"")</f>
        <v/>
      </c>
      <c r="H49" s="6" t="str">
        <f>IF(H$7&lt;=$B49,$B$4*LOGINV(RawData!K48,$J$2,$J$3),"")</f>
        <v/>
      </c>
      <c r="I49" s="6" t="str">
        <f>IF(I$7&lt;=$B49,$B$4*LOGINV(RawData!L48,$J$2,$J$3),"")</f>
        <v/>
      </c>
      <c r="J49" s="6" t="str">
        <f>IF(J$7&lt;=$B49,$B$4*LOGINV(RawData!M48,$J$2,$J$3),"")</f>
        <v/>
      </c>
      <c r="K49" s="6" t="str">
        <f>IF(K$7&lt;=$B49,$B$4*LOGINV(RawData!N48,$J$2,$J$3),"")</f>
        <v/>
      </c>
      <c r="L49" s="6" t="str">
        <f>IF(L$7&lt;=$B49,$B$4*LOGINV(RawData!O48,$J$2,$J$3),"")</f>
        <v/>
      </c>
      <c r="N49" s="6">
        <f t="shared" si="1"/>
        <v>34919.868854353983</v>
      </c>
    </row>
    <row r="50" spans="1:14" x14ac:dyDescent="0.25">
      <c r="A50" s="17">
        <f t="shared" si="2"/>
        <v>43</v>
      </c>
      <c r="B50">
        <f>SimNos!I46</f>
        <v>0</v>
      </c>
      <c r="E50" s="3">
        <f t="shared" si="3"/>
        <v>43</v>
      </c>
      <c r="F50" s="6" t="str">
        <f>IF(F$7&lt;=$B50,$B$4*LOGINV(RawData!I49,$J$2,$J$3),"")</f>
        <v/>
      </c>
      <c r="G50" s="6" t="str">
        <f>IF(G$7&lt;=$B50,$B$4*LOGINV(RawData!J49,$J$2,$J$3),"")</f>
        <v/>
      </c>
      <c r="H50" s="6" t="str">
        <f>IF(H$7&lt;=$B50,$B$4*LOGINV(RawData!K49,$J$2,$J$3),"")</f>
        <v/>
      </c>
      <c r="I50" s="6" t="str">
        <f>IF(I$7&lt;=$B50,$B$4*LOGINV(RawData!L49,$J$2,$J$3),"")</f>
        <v/>
      </c>
      <c r="J50" s="6" t="str">
        <f>IF(J$7&lt;=$B50,$B$4*LOGINV(RawData!M49,$J$2,$J$3),"")</f>
        <v/>
      </c>
      <c r="K50" s="6" t="str">
        <f>IF(K$7&lt;=$B50,$B$4*LOGINV(RawData!N49,$J$2,$J$3),"")</f>
        <v/>
      </c>
      <c r="L50" s="6" t="str">
        <f>IF(L$7&lt;=$B50,$B$4*LOGINV(RawData!O49,$J$2,$J$3),"")</f>
        <v/>
      </c>
      <c r="N50" s="6">
        <f t="shared" si="1"/>
        <v>0</v>
      </c>
    </row>
    <row r="51" spans="1:14" x14ac:dyDescent="0.25">
      <c r="A51" s="17">
        <f t="shared" si="2"/>
        <v>44</v>
      </c>
      <c r="B51">
        <f>SimNos!I47</f>
        <v>0</v>
      </c>
      <c r="E51" s="3">
        <f t="shared" si="3"/>
        <v>44</v>
      </c>
      <c r="F51" s="6" t="str">
        <f>IF(F$7&lt;=$B51,$B$4*LOGINV(RawData!I50,$J$2,$J$3),"")</f>
        <v/>
      </c>
      <c r="G51" s="6" t="str">
        <f>IF(G$7&lt;=$B51,$B$4*LOGINV(RawData!J50,$J$2,$J$3),"")</f>
        <v/>
      </c>
      <c r="H51" s="6" t="str">
        <f>IF(H$7&lt;=$B51,$B$4*LOGINV(RawData!K50,$J$2,$J$3),"")</f>
        <v/>
      </c>
      <c r="I51" s="6" t="str">
        <f>IF(I$7&lt;=$B51,$B$4*LOGINV(RawData!L50,$J$2,$J$3),"")</f>
        <v/>
      </c>
      <c r="J51" s="6" t="str">
        <f>IF(J$7&lt;=$B51,$B$4*LOGINV(RawData!M50,$J$2,$J$3),"")</f>
        <v/>
      </c>
      <c r="K51" s="6" t="str">
        <f>IF(K$7&lt;=$B51,$B$4*LOGINV(RawData!N50,$J$2,$J$3),"")</f>
        <v/>
      </c>
      <c r="L51" s="6" t="str">
        <f>IF(L$7&lt;=$B51,$B$4*LOGINV(RawData!O50,$J$2,$J$3),"")</f>
        <v/>
      </c>
      <c r="N51" s="6">
        <f t="shared" si="1"/>
        <v>0</v>
      </c>
    </row>
    <row r="52" spans="1:14" x14ac:dyDescent="0.25">
      <c r="A52" s="17">
        <f t="shared" si="2"/>
        <v>45</v>
      </c>
      <c r="B52">
        <f>SimNos!I48</f>
        <v>4</v>
      </c>
      <c r="E52" s="3">
        <f t="shared" si="3"/>
        <v>45</v>
      </c>
      <c r="F52" s="6">
        <f>IF(F$7&lt;=$B52,$B$4*LOGINV(RawData!I51,$J$2,$J$3),"")</f>
        <v>32210.842095035092</v>
      </c>
      <c r="G52" s="6">
        <f>IF(G$7&lt;=$B52,$B$4*LOGINV(RawData!J51,$J$2,$J$3),"")</f>
        <v>7739.7742475848754</v>
      </c>
      <c r="H52" s="6">
        <f>IF(H$7&lt;=$B52,$B$4*LOGINV(RawData!K51,$J$2,$J$3),"")</f>
        <v>14953.673753922732</v>
      </c>
      <c r="I52" s="6">
        <f>IF(I$7&lt;=$B52,$B$4*LOGINV(RawData!L51,$J$2,$J$3),"")</f>
        <v>510189.29705461423</v>
      </c>
      <c r="J52" s="6" t="str">
        <f>IF(J$7&lt;=$B52,$B$4*LOGINV(RawData!M51,$J$2,$J$3),"")</f>
        <v/>
      </c>
      <c r="K52" s="6" t="str">
        <f>IF(K$7&lt;=$B52,$B$4*LOGINV(RawData!N51,$J$2,$J$3),"")</f>
        <v/>
      </c>
      <c r="L52" s="6" t="str">
        <f>IF(L$7&lt;=$B52,$B$4*LOGINV(RawData!O51,$J$2,$J$3),"")</f>
        <v/>
      </c>
      <c r="N52" s="6">
        <f t="shared" si="1"/>
        <v>565093.58715115697</v>
      </c>
    </row>
    <row r="53" spans="1:14" x14ac:dyDescent="0.25">
      <c r="A53" s="17">
        <f t="shared" si="2"/>
        <v>46</v>
      </c>
      <c r="B53">
        <f>SimNos!I49</f>
        <v>2</v>
      </c>
      <c r="E53" s="3">
        <f t="shared" si="3"/>
        <v>46</v>
      </c>
      <c r="F53" s="6">
        <f>IF(F$7&lt;=$B53,$B$4*LOGINV(RawData!I52,$J$2,$J$3),"")</f>
        <v>46535.401537569902</v>
      </c>
      <c r="G53" s="6">
        <f>IF(G$7&lt;=$B53,$B$4*LOGINV(RawData!J52,$J$2,$J$3),"")</f>
        <v>15484.959484210627</v>
      </c>
      <c r="H53" s="6" t="str">
        <f>IF(H$7&lt;=$B53,$B$4*LOGINV(RawData!K52,$J$2,$J$3),"")</f>
        <v/>
      </c>
      <c r="I53" s="6" t="str">
        <f>IF(I$7&lt;=$B53,$B$4*LOGINV(RawData!L52,$J$2,$J$3),"")</f>
        <v/>
      </c>
      <c r="J53" s="6" t="str">
        <f>IF(J$7&lt;=$B53,$B$4*LOGINV(RawData!M52,$J$2,$J$3),"")</f>
        <v/>
      </c>
      <c r="K53" s="6" t="str">
        <f>IF(K$7&lt;=$B53,$B$4*LOGINV(RawData!N52,$J$2,$J$3),"")</f>
        <v/>
      </c>
      <c r="L53" s="6" t="str">
        <f>IF(L$7&lt;=$B53,$B$4*LOGINV(RawData!O52,$J$2,$J$3),"")</f>
        <v/>
      </c>
      <c r="N53" s="6">
        <f t="shared" si="1"/>
        <v>62020.361021780525</v>
      </c>
    </row>
    <row r="54" spans="1:14" x14ac:dyDescent="0.25">
      <c r="A54" s="17">
        <f t="shared" si="2"/>
        <v>47</v>
      </c>
      <c r="B54">
        <f>SimNos!I50</f>
        <v>4</v>
      </c>
      <c r="E54" s="3">
        <f t="shared" si="3"/>
        <v>47</v>
      </c>
      <c r="F54" s="6">
        <f>IF(F$7&lt;=$B54,$B$4*LOGINV(RawData!I53,$J$2,$J$3),"")</f>
        <v>105579.19240473554</v>
      </c>
      <c r="G54" s="6">
        <f>IF(G$7&lt;=$B54,$B$4*LOGINV(RawData!J53,$J$2,$J$3),"")</f>
        <v>124700.86909813111</v>
      </c>
      <c r="H54" s="6">
        <f>IF(H$7&lt;=$B54,$B$4*LOGINV(RawData!K53,$J$2,$J$3),"")</f>
        <v>2925.965983920818</v>
      </c>
      <c r="I54" s="6">
        <f>IF(I$7&lt;=$B54,$B$4*LOGINV(RawData!L53,$J$2,$J$3),"")</f>
        <v>107913.61834990281</v>
      </c>
      <c r="J54" s="6" t="str">
        <f>IF(J$7&lt;=$B54,$B$4*LOGINV(RawData!M53,$J$2,$J$3),"")</f>
        <v/>
      </c>
      <c r="K54" s="6" t="str">
        <f>IF(K$7&lt;=$B54,$B$4*LOGINV(RawData!N53,$J$2,$J$3),"")</f>
        <v/>
      </c>
      <c r="L54" s="6" t="str">
        <f>IF(L$7&lt;=$B54,$B$4*LOGINV(RawData!O53,$J$2,$J$3),"")</f>
        <v/>
      </c>
      <c r="N54" s="6">
        <f t="shared" si="1"/>
        <v>341119.64583669027</v>
      </c>
    </row>
    <row r="55" spans="1:14" x14ac:dyDescent="0.25">
      <c r="A55" s="17">
        <f t="shared" si="2"/>
        <v>48</v>
      </c>
      <c r="B55">
        <f>SimNos!I51</f>
        <v>3</v>
      </c>
      <c r="E55" s="3">
        <f t="shared" si="3"/>
        <v>48</v>
      </c>
      <c r="F55" s="6">
        <f>IF(F$7&lt;=$B55,$B$4*LOGINV(RawData!I54,$J$2,$J$3),"")</f>
        <v>18389.939952593257</v>
      </c>
      <c r="G55" s="6">
        <f>IF(G$7&lt;=$B55,$B$4*LOGINV(RawData!J54,$J$2,$J$3),"")</f>
        <v>11622.032091406736</v>
      </c>
      <c r="H55" s="6">
        <f>IF(H$7&lt;=$B55,$B$4*LOGINV(RawData!K54,$J$2,$J$3),"")</f>
        <v>116879.91607739568</v>
      </c>
      <c r="I55" s="6" t="str">
        <f>IF(I$7&lt;=$B55,$B$4*LOGINV(RawData!L54,$J$2,$J$3),"")</f>
        <v/>
      </c>
      <c r="J55" s="6" t="str">
        <f>IF(J$7&lt;=$B55,$B$4*LOGINV(RawData!M54,$J$2,$J$3),"")</f>
        <v/>
      </c>
      <c r="K55" s="6" t="str">
        <f>IF(K$7&lt;=$B55,$B$4*LOGINV(RawData!N54,$J$2,$J$3),"")</f>
        <v/>
      </c>
      <c r="L55" s="6" t="str">
        <f>IF(L$7&lt;=$B55,$B$4*LOGINV(RawData!O54,$J$2,$J$3),"")</f>
        <v/>
      </c>
      <c r="N55" s="6">
        <f t="shared" si="1"/>
        <v>146891.88812139566</v>
      </c>
    </row>
    <row r="56" spans="1:14" x14ac:dyDescent="0.25">
      <c r="A56" s="17">
        <f t="shared" si="2"/>
        <v>49</v>
      </c>
      <c r="B56">
        <f>SimNos!I52</f>
        <v>1</v>
      </c>
      <c r="E56" s="3">
        <f t="shared" si="3"/>
        <v>49</v>
      </c>
      <c r="F56" s="6">
        <f>IF(F$7&lt;=$B56,$B$4*LOGINV(RawData!I55,$J$2,$J$3),"")</f>
        <v>933.87759629275195</v>
      </c>
      <c r="G56" s="6" t="str">
        <f>IF(G$7&lt;=$B56,$B$4*LOGINV(RawData!J55,$J$2,$J$3),"")</f>
        <v/>
      </c>
      <c r="H56" s="6" t="str">
        <f>IF(H$7&lt;=$B56,$B$4*LOGINV(RawData!K55,$J$2,$J$3),"")</f>
        <v/>
      </c>
      <c r="I56" s="6" t="str">
        <f>IF(I$7&lt;=$B56,$B$4*LOGINV(RawData!L55,$J$2,$J$3),"")</f>
        <v/>
      </c>
      <c r="J56" s="6" t="str">
        <f>IF(J$7&lt;=$B56,$B$4*LOGINV(RawData!M55,$J$2,$J$3),"")</f>
        <v/>
      </c>
      <c r="K56" s="6" t="str">
        <f>IF(K$7&lt;=$B56,$B$4*LOGINV(RawData!N55,$J$2,$J$3),"")</f>
        <v/>
      </c>
      <c r="L56" s="6" t="str">
        <f>IF(L$7&lt;=$B56,$B$4*LOGINV(RawData!O55,$J$2,$J$3),"")</f>
        <v/>
      </c>
      <c r="N56" s="6">
        <f t="shared" si="1"/>
        <v>933.87759629275195</v>
      </c>
    </row>
    <row r="57" spans="1:14" x14ac:dyDescent="0.25">
      <c r="A57" s="17">
        <f t="shared" si="2"/>
        <v>50</v>
      </c>
      <c r="B57">
        <f>SimNos!I53</f>
        <v>1</v>
      </c>
      <c r="E57" s="3">
        <f t="shared" si="3"/>
        <v>50</v>
      </c>
      <c r="F57" s="6">
        <f>IF(F$7&lt;=$B57,$B$4*LOGINV(RawData!I56,$J$2,$J$3),"")</f>
        <v>2329.3537286087271</v>
      </c>
      <c r="G57" s="6" t="str">
        <f>IF(G$7&lt;=$B57,$B$4*LOGINV(RawData!J56,$J$2,$J$3),"")</f>
        <v/>
      </c>
      <c r="H57" s="6" t="str">
        <f>IF(H$7&lt;=$B57,$B$4*LOGINV(RawData!K56,$J$2,$J$3),"")</f>
        <v/>
      </c>
      <c r="I57" s="6" t="str">
        <f>IF(I$7&lt;=$B57,$B$4*LOGINV(RawData!L56,$J$2,$J$3),"")</f>
        <v/>
      </c>
      <c r="J57" s="6" t="str">
        <f>IF(J$7&lt;=$B57,$B$4*LOGINV(RawData!M56,$J$2,$J$3),"")</f>
        <v/>
      </c>
      <c r="K57" s="6" t="str">
        <f>IF(K$7&lt;=$B57,$B$4*LOGINV(RawData!N56,$J$2,$J$3),"")</f>
        <v/>
      </c>
      <c r="L57" s="6" t="str">
        <f>IF(L$7&lt;=$B57,$B$4*LOGINV(RawData!O56,$J$2,$J$3),"")</f>
        <v/>
      </c>
      <c r="N57" s="6">
        <f t="shared" si="1"/>
        <v>2329.3537286087271</v>
      </c>
    </row>
    <row r="58" spans="1:14" x14ac:dyDescent="0.25">
      <c r="A58" s="17">
        <f t="shared" si="2"/>
        <v>51</v>
      </c>
      <c r="B58">
        <f>SimNos!I54</f>
        <v>2</v>
      </c>
      <c r="E58" s="3">
        <f t="shared" si="3"/>
        <v>51</v>
      </c>
      <c r="F58" s="6">
        <f>IF(F$7&lt;=$B58,$B$4*LOGINV(RawData!I57,$J$2,$J$3),"")</f>
        <v>40356.84531623144</v>
      </c>
      <c r="G58" s="6">
        <f>IF(G$7&lt;=$B58,$B$4*LOGINV(RawData!J57,$J$2,$J$3),"")</f>
        <v>20922.177665597934</v>
      </c>
      <c r="H58" s="6" t="str">
        <f>IF(H$7&lt;=$B58,$B$4*LOGINV(RawData!K57,$J$2,$J$3),"")</f>
        <v/>
      </c>
      <c r="I58" s="6" t="str">
        <f>IF(I$7&lt;=$B58,$B$4*LOGINV(RawData!L57,$J$2,$J$3),"")</f>
        <v/>
      </c>
      <c r="J58" s="6" t="str">
        <f>IF(J$7&lt;=$B58,$B$4*LOGINV(RawData!M57,$J$2,$J$3),"")</f>
        <v/>
      </c>
      <c r="K58" s="6" t="str">
        <f>IF(K$7&lt;=$B58,$B$4*LOGINV(RawData!N57,$J$2,$J$3),"")</f>
        <v/>
      </c>
      <c r="L58" s="6" t="str">
        <f>IF(L$7&lt;=$B58,$B$4*LOGINV(RawData!O57,$J$2,$J$3),"")</f>
        <v/>
      </c>
      <c r="N58" s="6">
        <f t="shared" si="1"/>
        <v>61279.022981829374</v>
      </c>
    </row>
    <row r="59" spans="1:14" x14ac:dyDescent="0.25">
      <c r="A59" s="17">
        <f t="shared" si="2"/>
        <v>52</v>
      </c>
      <c r="B59">
        <f>SimNos!I55</f>
        <v>5</v>
      </c>
      <c r="E59" s="3">
        <f t="shared" si="3"/>
        <v>52</v>
      </c>
      <c r="F59" s="6">
        <f>IF(F$7&lt;=$B59,$B$4*LOGINV(RawData!I58,$J$2,$J$3),"")</f>
        <v>2806.3886209271345</v>
      </c>
      <c r="G59" s="6">
        <f>IF(G$7&lt;=$B59,$B$4*LOGINV(RawData!J58,$J$2,$J$3),"")</f>
        <v>35778.245414468067</v>
      </c>
      <c r="H59" s="6">
        <f>IF(H$7&lt;=$B59,$B$4*LOGINV(RawData!K58,$J$2,$J$3),"")</f>
        <v>86000.540019091102</v>
      </c>
      <c r="I59" s="6">
        <f>IF(I$7&lt;=$B59,$B$4*LOGINV(RawData!L58,$J$2,$J$3),"")</f>
        <v>2639.4131668551727</v>
      </c>
      <c r="J59" s="6">
        <f>IF(J$7&lt;=$B59,$B$4*LOGINV(RawData!M58,$J$2,$J$3),"")</f>
        <v>50374.166208935319</v>
      </c>
      <c r="K59" s="6" t="str">
        <f>IF(K$7&lt;=$B59,$B$4*LOGINV(RawData!N58,$J$2,$J$3),"")</f>
        <v/>
      </c>
      <c r="L59" s="6" t="str">
        <f>IF(L$7&lt;=$B59,$B$4*LOGINV(RawData!O58,$J$2,$J$3),"")</f>
        <v/>
      </c>
      <c r="N59" s="6">
        <f t="shared" si="1"/>
        <v>177598.75343027679</v>
      </c>
    </row>
    <row r="60" spans="1:14" x14ac:dyDescent="0.25">
      <c r="A60" s="17">
        <f t="shared" si="2"/>
        <v>53</v>
      </c>
      <c r="B60">
        <f>SimNos!I56</f>
        <v>1</v>
      </c>
      <c r="E60" s="3">
        <f t="shared" si="3"/>
        <v>53</v>
      </c>
      <c r="F60" s="6">
        <f>IF(F$7&lt;=$B60,$B$4*LOGINV(RawData!I59,$J$2,$J$3),"")</f>
        <v>65684.771958694982</v>
      </c>
      <c r="G60" s="6" t="str">
        <f>IF(G$7&lt;=$B60,$B$4*LOGINV(RawData!J59,$J$2,$J$3),"")</f>
        <v/>
      </c>
      <c r="H60" s="6" t="str">
        <f>IF(H$7&lt;=$B60,$B$4*LOGINV(RawData!K59,$J$2,$J$3),"")</f>
        <v/>
      </c>
      <c r="I60" s="6" t="str">
        <f>IF(I$7&lt;=$B60,$B$4*LOGINV(RawData!L59,$J$2,$J$3),"")</f>
        <v/>
      </c>
      <c r="J60" s="6" t="str">
        <f>IF(J$7&lt;=$B60,$B$4*LOGINV(RawData!M59,$J$2,$J$3),"")</f>
        <v/>
      </c>
      <c r="K60" s="6" t="str">
        <f>IF(K$7&lt;=$B60,$B$4*LOGINV(RawData!N59,$J$2,$J$3),"")</f>
        <v/>
      </c>
      <c r="L60" s="6" t="str">
        <f>IF(L$7&lt;=$B60,$B$4*LOGINV(RawData!O59,$J$2,$J$3),"")</f>
        <v/>
      </c>
      <c r="N60" s="6">
        <f t="shared" si="1"/>
        <v>65684.771958694982</v>
      </c>
    </row>
    <row r="61" spans="1:14" x14ac:dyDescent="0.25">
      <c r="A61" s="17">
        <f t="shared" si="2"/>
        <v>54</v>
      </c>
      <c r="B61">
        <f>SimNos!I57</f>
        <v>7</v>
      </c>
      <c r="E61" s="3">
        <f t="shared" si="3"/>
        <v>54</v>
      </c>
      <c r="F61" s="6">
        <f>IF(F$7&lt;=$B61,$B$4*LOGINV(RawData!I60,$J$2,$J$3),"")</f>
        <v>99966.444658929104</v>
      </c>
      <c r="G61" s="6">
        <f>IF(G$7&lt;=$B61,$B$4*LOGINV(RawData!J60,$J$2,$J$3),"")</f>
        <v>10432.772799218934</v>
      </c>
      <c r="H61" s="6">
        <f>IF(H$7&lt;=$B61,$B$4*LOGINV(RawData!K60,$J$2,$J$3),"")</f>
        <v>32925.911536399239</v>
      </c>
      <c r="I61" s="6">
        <f>IF(I$7&lt;=$B61,$B$4*LOGINV(RawData!L60,$J$2,$J$3),"")</f>
        <v>9847.1447373872652</v>
      </c>
      <c r="J61" s="6">
        <f>IF(J$7&lt;=$B61,$B$4*LOGINV(RawData!M60,$J$2,$J$3),"")</f>
        <v>4198.0953773571055</v>
      </c>
      <c r="K61" s="6">
        <f>IF(K$7&lt;=$B61,$B$4*LOGINV(RawData!N60,$J$2,$J$3),"")</f>
        <v>304933.5574591136</v>
      </c>
      <c r="L61" s="6">
        <f>IF(L$7&lt;=$B61,$B$4*LOGINV(RawData!O60,$J$2,$J$3),"")</f>
        <v>23129.017780904123</v>
      </c>
      <c r="N61" s="6">
        <f t="shared" si="1"/>
        <v>485432.94434930937</v>
      </c>
    </row>
    <row r="62" spans="1:14" x14ac:dyDescent="0.25">
      <c r="A62" s="17">
        <f t="shared" si="2"/>
        <v>55</v>
      </c>
      <c r="B62">
        <f>SimNos!I58</f>
        <v>4</v>
      </c>
      <c r="E62" s="3">
        <f t="shared" si="3"/>
        <v>55</v>
      </c>
      <c r="F62" s="6">
        <f>IF(F$7&lt;=$B62,$B$4*LOGINV(RawData!I61,$J$2,$J$3),"")</f>
        <v>99641.793744344119</v>
      </c>
      <c r="G62" s="6">
        <f>IF(G$7&lt;=$B62,$B$4*LOGINV(RawData!J61,$J$2,$J$3),"")</f>
        <v>19441.071390944395</v>
      </c>
      <c r="H62" s="6">
        <f>IF(H$7&lt;=$B62,$B$4*LOGINV(RawData!K61,$J$2,$J$3),"")</f>
        <v>593877.78568160965</v>
      </c>
      <c r="I62" s="6">
        <f>IF(I$7&lt;=$B62,$B$4*LOGINV(RawData!L61,$J$2,$J$3),"")</f>
        <v>26854.901660854881</v>
      </c>
      <c r="J62" s="6" t="str">
        <f>IF(J$7&lt;=$B62,$B$4*LOGINV(RawData!M61,$J$2,$J$3),"")</f>
        <v/>
      </c>
      <c r="K62" s="6" t="str">
        <f>IF(K$7&lt;=$B62,$B$4*LOGINV(RawData!N61,$J$2,$J$3),"")</f>
        <v/>
      </c>
      <c r="L62" s="6" t="str">
        <f>IF(L$7&lt;=$B62,$B$4*LOGINV(RawData!O61,$J$2,$J$3),"")</f>
        <v/>
      </c>
      <c r="N62" s="6">
        <f t="shared" si="1"/>
        <v>739815.55247775302</v>
      </c>
    </row>
    <row r="63" spans="1:14" x14ac:dyDescent="0.25">
      <c r="A63" s="17">
        <f t="shared" si="2"/>
        <v>56</v>
      </c>
      <c r="B63">
        <f>SimNos!I59</f>
        <v>1</v>
      </c>
      <c r="E63" s="3">
        <f t="shared" si="3"/>
        <v>56</v>
      </c>
      <c r="F63" s="6">
        <f>IF(F$7&lt;=$B63,$B$4*LOGINV(RawData!I62,$J$2,$J$3),"")</f>
        <v>4646.5548600130242</v>
      </c>
      <c r="G63" s="6" t="str">
        <f>IF(G$7&lt;=$B63,$B$4*LOGINV(RawData!J62,$J$2,$J$3),"")</f>
        <v/>
      </c>
      <c r="H63" s="6" t="str">
        <f>IF(H$7&lt;=$B63,$B$4*LOGINV(RawData!K62,$J$2,$J$3),"")</f>
        <v/>
      </c>
      <c r="I63" s="6" t="str">
        <f>IF(I$7&lt;=$B63,$B$4*LOGINV(RawData!L62,$J$2,$J$3),"")</f>
        <v/>
      </c>
      <c r="J63" s="6" t="str">
        <f>IF(J$7&lt;=$B63,$B$4*LOGINV(RawData!M62,$J$2,$J$3),"")</f>
        <v/>
      </c>
      <c r="K63" s="6" t="str">
        <f>IF(K$7&lt;=$B63,$B$4*LOGINV(RawData!N62,$J$2,$J$3),"")</f>
        <v/>
      </c>
      <c r="L63" s="6" t="str">
        <f>IF(L$7&lt;=$B63,$B$4*LOGINV(RawData!O62,$J$2,$J$3),"")</f>
        <v/>
      </c>
      <c r="N63" s="6">
        <f t="shared" si="1"/>
        <v>4646.5548600130242</v>
      </c>
    </row>
    <row r="64" spans="1:14" x14ac:dyDescent="0.25">
      <c r="A64" s="17">
        <f t="shared" si="2"/>
        <v>57</v>
      </c>
      <c r="B64">
        <f>SimNos!I60</f>
        <v>1</v>
      </c>
      <c r="E64" s="3">
        <f t="shared" si="3"/>
        <v>57</v>
      </c>
      <c r="F64" s="6">
        <f>IF(F$7&lt;=$B64,$B$4*LOGINV(RawData!I63,$J$2,$J$3),"")</f>
        <v>3149.8904647497761</v>
      </c>
      <c r="G64" s="6" t="str">
        <f>IF(G$7&lt;=$B64,$B$4*LOGINV(RawData!J63,$J$2,$J$3),"")</f>
        <v/>
      </c>
      <c r="H64" s="6" t="str">
        <f>IF(H$7&lt;=$B64,$B$4*LOGINV(RawData!K63,$J$2,$J$3),"")</f>
        <v/>
      </c>
      <c r="I64" s="6" t="str">
        <f>IF(I$7&lt;=$B64,$B$4*LOGINV(RawData!L63,$J$2,$J$3),"")</f>
        <v/>
      </c>
      <c r="J64" s="6" t="str">
        <f>IF(J$7&lt;=$B64,$B$4*LOGINV(RawData!M63,$J$2,$J$3),"")</f>
        <v/>
      </c>
      <c r="K64" s="6" t="str">
        <f>IF(K$7&lt;=$B64,$B$4*LOGINV(RawData!N63,$J$2,$J$3),"")</f>
        <v/>
      </c>
      <c r="L64" s="6" t="str">
        <f>IF(L$7&lt;=$B64,$B$4*LOGINV(RawData!O63,$J$2,$J$3),"")</f>
        <v/>
      </c>
      <c r="N64" s="6">
        <f t="shared" si="1"/>
        <v>3149.8904647497761</v>
      </c>
    </row>
    <row r="65" spans="1:14" x14ac:dyDescent="0.25">
      <c r="A65" s="17">
        <f t="shared" si="2"/>
        <v>58</v>
      </c>
      <c r="B65">
        <f>SimNos!I61</f>
        <v>1</v>
      </c>
      <c r="E65" s="3">
        <f t="shared" si="3"/>
        <v>58</v>
      </c>
      <c r="F65" s="6">
        <f>IF(F$7&lt;=$B65,$B$4*LOGINV(RawData!I64,$J$2,$J$3),"")</f>
        <v>4798.2132964358043</v>
      </c>
      <c r="G65" s="6" t="str">
        <f>IF(G$7&lt;=$B65,$B$4*LOGINV(RawData!J64,$J$2,$J$3),"")</f>
        <v/>
      </c>
      <c r="H65" s="6" t="str">
        <f>IF(H$7&lt;=$B65,$B$4*LOGINV(RawData!K64,$J$2,$J$3),"")</f>
        <v/>
      </c>
      <c r="I65" s="6" t="str">
        <f>IF(I$7&lt;=$B65,$B$4*LOGINV(RawData!L64,$J$2,$J$3),"")</f>
        <v/>
      </c>
      <c r="J65" s="6" t="str">
        <f>IF(J$7&lt;=$B65,$B$4*LOGINV(RawData!M64,$J$2,$J$3),"")</f>
        <v/>
      </c>
      <c r="K65" s="6" t="str">
        <f>IF(K$7&lt;=$B65,$B$4*LOGINV(RawData!N64,$J$2,$J$3),"")</f>
        <v/>
      </c>
      <c r="L65" s="6" t="str">
        <f>IF(L$7&lt;=$B65,$B$4*LOGINV(RawData!O64,$J$2,$J$3),"")</f>
        <v/>
      </c>
      <c r="N65" s="6">
        <f t="shared" si="1"/>
        <v>4798.2132964358043</v>
      </c>
    </row>
    <row r="66" spans="1:14" x14ac:dyDescent="0.25">
      <c r="A66" s="17">
        <f t="shared" si="2"/>
        <v>59</v>
      </c>
      <c r="B66">
        <f>SimNos!I62</f>
        <v>4</v>
      </c>
      <c r="E66" s="3">
        <f t="shared" si="3"/>
        <v>59</v>
      </c>
      <c r="F66" s="6">
        <f>IF(F$7&lt;=$B66,$B$4*LOGINV(RawData!I65,$J$2,$J$3),"")</f>
        <v>26316.990402537733</v>
      </c>
      <c r="G66" s="6">
        <f>IF(G$7&lt;=$B66,$B$4*LOGINV(RawData!J65,$J$2,$J$3),"")</f>
        <v>3809.5281074030304</v>
      </c>
      <c r="H66" s="6">
        <f>IF(H$7&lt;=$B66,$B$4*LOGINV(RawData!K65,$J$2,$J$3),"")</f>
        <v>36001.775678939361</v>
      </c>
      <c r="I66" s="6">
        <f>IF(I$7&lt;=$B66,$B$4*LOGINV(RawData!L65,$J$2,$J$3),"")</f>
        <v>13819.957696908041</v>
      </c>
      <c r="J66" s="6" t="str">
        <f>IF(J$7&lt;=$B66,$B$4*LOGINV(RawData!M65,$J$2,$J$3),"")</f>
        <v/>
      </c>
      <c r="K66" s="6" t="str">
        <f>IF(K$7&lt;=$B66,$B$4*LOGINV(RawData!N65,$J$2,$J$3),"")</f>
        <v/>
      </c>
      <c r="L66" s="6" t="str">
        <f>IF(L$7&lt;=$B66,$B$4*LOGINV(RawData!O65,$J$2,$J$3),"")</f>
        <v/>
      </c>
      <c r="N66" s="6">
        <f t="shared" si="1"/>
        <v>79948.251885788166</v>
      </c>
    </row>
    <row r="67" spans="1:14" x14ac:dyDescent="0.25">
      <c r="A67" s="17">
        <f t="shared" si="2"/>
        <v>60</v>
      </c>
      <c r="B67">
        <f>SimNos!I63</f>
        <v>4</v>
      </c>
      <c r="E67" s="3">
        <f t="shared" si="3"/>
        <v>60</v>
      </c>
      <c r="F67" s="6">
        <f>IF(F$7&lt;=$B67,$B$4*LOGINV(RawData!I66,$J$2,$J$3),"")</f>
        <v>35343.203085112</v>
      </c>
      <c r="G67" s="6">
        <f>IF(G$7&lt;=$B67,$B$4*LOGINV(RawData!J66,$J$2,$J$3),"")</f>
        <v>5513.9111010268589</v>
      </c>
      <c r="H67" s="6">
        <f>IF(H$7&lt;=$B67,$B$4*LOGINV(RawData!K66,$J$2,$J$3),"")</f>
        <v>5445.328359989614</v>
      </c>
      <c r="I67" s="6">
        <f>IF(I$7&lt;=$B67,$B$4*LOGINV(RawData!L66,$J$2,$J$3),"")</f>
        <v>932.03123122106422</v>
      </c>
      <c r="J67" s="6" t="str">
        <f>IF(J$7&lt;=$B67,$B$4*LOGINV(RawData!M66,$J$2,$J$3),"")</f>
        <v/>
      </c>
      <c r="K67" s="6" t="str">
        <f>IF(K$7&lt;=$B67,$B$4*LOGINV(RawData!N66,$J$2,$J$3),"")</f>
        <v/>
      </c>
      <c r="L67" s="6" t="str">
        <f>IF(L$7&lt;=$B67,$B$4*LOGINV(RawData!O66,$J$2,$J$3),"")</f>
        <v/>
      </c>
      <c r="N67" s="6">
        <f t="shared" si="1"/>
        <v>47234.473777349544</v>
      </c>
    </row>
    <row r="68" spans="1:14" x14ac:dyDescent="0.25">
      <c r="A68" s="17">
        <f t="shared" si="2"/>
        <v>61</v>
      </c>
      <c r="B68">
        <f>SimNos!I64</f>
        <v>0</v>
      </c>
      <c r="E68" s="3">
        <f t="shared" si="3"/>
        <v>61</v>
      </c>
      <c r="F68" s="6" t="str">
        <f>IF(F$7&lt;=$B68,$B$4*LOGINV(RawData!I67,$J$2,$J$3),"")</f>
        <v/>
      </c>
      <c r="G68" s="6" t="str">
        <f>IF(G$7&lt;=$B68,$B$4*LOGINV(RawData!J67,$J$2,$J$3),"")</f>
        <v/>
      </c>
      <c r="H68" s="6" t="str">
        <f>IF(H$7&lt;=$B68,$B$4*LOGINV(RawData!K67,$J$2,$J$3),"")</f>
        <v/>
      </c>
      <c r="I68" s="6" t="str">
        <f>IF(I$7&lt;=$B68,$B$4*LOGINV(RawData!L67,$J$2,$J$3),"")</f>
        <v/>
      </c>
      <c r="J68" s="6" t="str">
        <f>IF(J$7&lt;=$B68,$B$4*LOGINV(RawData!M67,$J$2,$J$3),"")</f>
        <v/>
      </c>
      <c r="K68" s="6" t="str">
        <f>IF(K$7&lt;=$B68,$B$4*LOGINV(RawData!N67,$J$2,$J$3),"")</f>
        <v/>
      </c>
      <c r="L68" s="6" t="str">
        <f>IF(L$7&lt;=$B68,$B$4*LOGINV(RawData!O67,$J$2,$J$3),"")</f>
        <v/>
      </c>
      <c r="N68" s="6">
        <f t="shared" si="1"/>
        <v>0</v>
      </c>
    </row>
    <row r="69" spans="1:14" x14ac:dyDescent="0.25">
      <c r="A69" s="17">
        <f t="shared" si="2"/>
        <v>62</v>
      </c>
      <c r="B69">
        <f>SimNos!I65</f>
        <v>2</v>
      </c>
      <c r="E69" s="3">
        <f t="shared" si="3"/>
        <v>62</v>
      </c>
      <c r="F69" s="6">
        <f>IF(F$7&lt;=$B69,$B$4*LOGINV(RawData!I68,$J$2,$J$3),"")</f>
        <v>37746.598989858445</v>
      </c>
      <c r="G69" s="6">
        <f>IF(G$7&lt;=$B69,$B$4*LOGINV(RawData!J68,$J$2,$J$3),"")</f>
        <v>96517.137425112611</v>
      </c>
      <c r="H69" s="6" t="str">
        <f>IF(H$7&lt;=$B69,$B$4*LOGINV(RawData!K68,$J$2,$J$3),"")</f>
        <v/>
      </c>
      <c r="I69" s="6" t="str">
        <f>IF(I$7&lt;=$B69,$B$4*LOGINV(RawData!L68,$J$2,$J$3),"")</f>
        <v/>
      </c>
      <c r="J69" s="6" t="str">
        <f>IF(J$7&lt;=$B69,$B$4*LOGINV(RawData!M68,$J$2,$J$3),"")</f>
        <v/>
      </c>
      <c r="K69" s="6" t="str">
        <f>IF(K$7&lt;=$B69,$B$4*LOGINV(RawData!N68,$J$2,$J$3),"")</f>
        <v/>
      </c>
      <c r="L69" s="6" t="str">
        <f>IF(L$7&lt;=$B69,$B$4*LOGINV(RawData!O68,$J$2,$J$3),"")</f>
        <v/>
      </c>
      <c r="N69" s="6">
        <f t="shared" si="1"/>
        <v>134263.73641497106</v>
      </c>
    </row>
    <row r="70" spans="1:14" x14ac:dyDescent="0.25">
      <c r="A70" s="17">
        <f t="shared" si="2"/>
        <v>63</v>
      </c>
      <c r="B70">
        <f>SimNos!I66</f>
        <v>0</v>
      </c>
      <c r="E70" s="3">
        <f t="shared" si="3"/>
        <v>63</v>
      </c>
      <c r="F70" s="6" t="str">
        <f>IF(F$7&lt;=$B70,$B$4*LOGINV(RawData!I69,$J$2,$J$3),"")</f>
        <v/>
      </c>
      <c r="G70" s="6" t="str">
        <f>IF(G$7&lt;=$B70,$B$4*LOGINV(RawData!J69,$J$2,$J$3),"")</f>
        <v/>
      </c>
      <c r="H70" s="6" t="str">
        <f>IF(H$7&lt;=$B70,$B$4*LOGINV(RawData!K69,$J$2,$J$3),"")</f>
        <v/>
      </c>
      <c r="I70" s="6" t="str">
        <f>IF(I$7&lt;=$B70,$B$4*LOGINV(RawData!L69,$J$2,$J$3),"")</f>
        <v/>
      </c>
      <c r="J70" s="6" t="str">
        <f>IF(J$7&lt;=$B70,$B$4*LOGINV(RawData!M69,$J$2,$J$3),"")</f>
        <v/>
      </c>
      <c r="K70" s="6" t="str">
        <f>IF(K$7&lt;=$B70,$B$4*LOGINV(RawData!N69,$J$2,$J$3),"")</f>
        <v/>
      </c>
      <c r="L70" s="6" t="str">
        <f>IF(L$7&lt;=$B70,$B$4*LOGINV(RawData!O69,$J$2,$J$3),"")</f>
        <v/>
      </c>
      <c r="N70" s="6">
        <f t="shared" si="1"/>
        <v>0</v>
      </c>
    </row>
    <row r="71" spans="1:14" x14ac:dyDescent="0.25">
      <c r="A71" s="17">
        <f t="shared" si="2"/>
        <v>64</v>
      </c>
      <c r="B71">
        <f>SimNos!I67</f>
        <v>1</v>
      </c>
      <c r="E71" s="3">
        <f t="shared" si="3"/>
        <v>64</v>
      </c>
      <c r="F71" s="6">
        <f>IF(F$7&lt;=$B71,$B$4*LOGINV(RawData!I70,$J$2,$J$3),"")</f>
        <v>54346.990553426127</v>
      </c>
      <c r="G71" s="6" t="str">
        <f>IF(G$7&lt;=$B71,$B$4*LOGINV(RawData!J70,$J$2,$J$3),"")</f>
        <v/>
      </c>
      <c r="H71" s="6" t="str">
        <f>IF(H$7&lt;=$B71,$B$4*LOGINV(RawData!K70,$J$2,$J$3),"")</f>
        <v/>
      </c>
      <c r="I71" s="6" t="str">
        <f>IF(I$7&lt;=$B71,$B$4*LOGINV(RawData!L70,$J$2,$J$3),"")</f>
        <v/>
      </c>
      <c r="J71" s="6" t="str">
        <f>IF(J$7&lt;=$B71,$B$4*LOGINV(RawData!M70,$J$2,$J$3),"")</f>
        <v/>
      </c>
      <c r="K71" s="6" t="str">
        <f>IF(K$7&lt;=$B71,$B$4*LOGINV(RawData!N70,$J$2,$J$3),"")</f>
        <v/>
      </c>
      <c r="L71" s="6" t="str">
        <f>IF(L$7&lt;=$B71,$B$4*LOGINV(RawData!O70,$J$2,$J$3),"")</f>
        <v/>
      </c>
      <c r="N71" s="6">
        <f t="shared" si="1"/>
        <v>54346.990553426127</v>
      </c>
    </row>
    <row r="72" spans="1:14" x14ac:dyDescent="0.25">
      <c r="A72" s="17">
        <f t="shared" si="2"/>
        <v>65</v>
      </c>
      <c r="B72">
        <f>SimNos!I68</f>
        <v>1</v>
      </c>
      <c r="E72" s="3">
        <f t="shared" si="3"/>
        <v>65</v>
      </c>
      <c r="F72" s="6">
        <f>IF(F$7&lt;=$B72,$B$4*LOGINV(RawData!I71,$J$2,$J$3),"")</f>
        <v>1949.6680509435325</v>
      </c>
      <c r="G72" s="6" t="str">
        <f>IF(G$7&lt;=$B72,$B$4*LOGINV(RawData!J71,$J$2,$J$3),"")</f>
        <v/>
      </c>
      <c r="H72" s="6" t="str">
        <f>IF(H$7&lt;=$B72,$B$4*LOGINV(RawData!K71,$J$2,$J$3),"")</f>
        <v/>
      </c>
      <c r="I72" s="6" t="str">
        <f>IF(I$7&lt;=$B72,$B$4*LOGINV(RawData!L71,$J$2,$J$3),"")</f>
        <v/>
      </c>
      <c r="J72" s="6" t="str">
        <f>IF(J$7&lt;=$B72,$B$4*LOGINV(RawData!M71,$J$2,$J$3),"")</f>
        <v/>
      </c>
      <c r="K72" s="6" t="str">
        <f>IF(K$7&lt;=$B72,$B$4*LOGINV(RawData!N71,$J$2,$J$3),"")</f>
        <v/>
      </c>
      <c r="L72" s="6" t="str">
        <f>IF(L$7&lt;=$B72,$B$4*LOGINV(RawData!O71,$J$2,$J$3),"")</f>
        <v/>
      </c>
      <c r="N72" s="6">
        <f t="shared" si="1"/>
        <v>1949.6680509435325</v>
      </c>
    </row>
    <row r="73" spans="1:14" x14ac:dyDescent="0.25">
      <c r="A73" s="17">
        <f t="shared" si="2"/>
        <v>66</v>
      </c>
      <c r="B73">
        <f>SimNos!I69</f>
        <v>1</v>
      </c>
      <c r="E73" s="3">
        <f t="shared" si="3"/>
        <v>66</v>
      </c>
      <c r="F73" s="6">
        <f>IF(F$7&lt;=$B73,$B$4*LOGINV(RawData!I72,$J$2,$J$3),"")</f>
        <v>17946.0578334901</v>
      </c>
      <c r="G73" s="6" t="str">
        <f>IF(G$7&lt;=$B73,$B$4*LOGINV(RawData!J72,$J$2,$J$3),"")</f>
        <v/>
      </c>
      <c r="H73" s="6" t="str">
        <f>IF(H$7&lt;=$B73,$B$4*LOGINV(RawData!K72,$J$2,$J$3),"")</f>
        <v/>
      </c>
      <c r="I73" s="6" t="str">
        <f>IF(I$7&lt;=$B73,$B$4*LOGINV(RawData!L72,$J$2,$J$3),"")</f>
        <v/>
      </c>
      <c r="J73" s="6" t="str">
        <f>IF(J$7&lt;=$B73,$B$4*LOGINV(RawData!M72,$J$2,$J$3),"")</f>
        <v/>
      </c>
      <c r="K73" s="6" t="str">
        <f>IF(K$7&lt;=$B73,$B$4*LOGINV(RawData!N72,$J$2,$J$3),"")</f>
        <v/>
      </c>
      <c r="L73" s="6" t="str">
        <f>IF(L$7&lt;=$B73,$B$4*LOGINV(RawData!O72,$J$2,$J$3),"")</f>
        <v/>
      </c>
      <c r="N73" s="6">
        <f t="shared" ref="N73:N107" si="4">SUM(F73:L73)</f>
        <v>17946.0578334901</v>
      </c>
    </row>
    <row r="74" spans="1:14" x14ac:dyDescent="0.25">
      <c r="A74" s="17">
        <f t="shared" ref="A74:A137" si="5">A73+1</f>
        <v>67</v>
      </c>
      <c r="B74">
        <f>SimNos!I70</f>
        <v>2</v>
      </c>
      <c r="E74" s="3">
        <f t="shared" ref="E74:E137" si="6">E73+1</f>
        <v>67</v>
      </c>
      <c r="F74" s="6">
        <f>IF(F$7&lt;=$B74,$B$4*LOGINV(RawData!I73,$J$2,$J$3),"")</f>
        <v>15006.720722882837</v>
      </c>
      <c r="G74" s="6">
        <f>IF(G$7&lt;=$B74,$B$4*LOGINV(RawData!J73,$J$2,$J$3),"")</f>
        <v>16236.972578924217</v>
      </c>
      <c r="H74" s="6" t="str">
        <f>IF(H$7&lt;=$B74,$B$4*LOGINV(RawData!K73,$J$2,$J$3),"")</f>
        <v/>
      </c>
      <c r="I74" s="6" t="str">
        <f>IF(I$7&lt;=$B74,$B$4*LOGINV(RawData!L73,$J$2,$J$3),"")</f>
        <v/>
      </c>
      <c r="J74" s="6" t="str">
        <f>IF(J$7&lt;=$B74,$B$4*LOGINV(RawData!M73,$J$2,$J$3),"")</f>
        <v/>
      </c>
      <c r="K74" s="6" t="str">
        <f>IF(K$7&lt;=$B74,$B$4*LOGINV(RawData!N73,$J$2,$J$3),"")</f>
        <v/>
      </c>
      <c r="L74" s="6" t="str">
        <f>IF(L$7&lt;=$B74,$B$4*LOGINV(RawData!O73,$J$2,$J$3),"")</f>
        <v/>
      </c>
      <c r="N74" s="6">
        <f t="shared" si="4"/>
        <v>31243.693301807056</v>
      </c>
    </row>
    <row r="75" spans="1:14" x14ac:dyDescent="0.25">
      <c r="A75" s="17">
        <f t="shared" si="5"/>
        <v>68</v>
      </c>
      <c r="B75">
        <f>SimNos!I71</f>
        <v>4</v>
      </c>
      <c r="E75" s="3">
        <f t="shared" si="6"/>
        <v>68</v>
      </c>
      <c r="F75" s="6">
        <f>IF(F$7&lt;=$B75,$B$4*LOGINV(RawData!I74,$J$2,$J$3),"")</f>
        <v>91861.356401228768</v>
      </c>
      <c r="G75" s="6">
        <f>IF(G$7&lt;=$B75,$B$4*LOGINV(RawData!J74,$J$2,$J$3),"")</f>
        <v>31766.813270119706</v>
      </c>
      <c r="H75" s="6">
        <f>IF(H$7&lt;=$B75,$B$4*LOGINV(RawData!K74,$J$2,$J$3),"")</f>
        <v>3971.1878810558023</v>
      </c>
      <c r="I75" s="6">
        <f>IF(I$7&lt;=$B75,$B$4*LOGINV(RawData!L74,$J$2,$J$3),"")</f>
        <v>12799.938849894797</v>
      </c>
      <c r="J75" s="6" t="str">
        <f>IF(J$7&lt;=$B75,$B$4*LOGINV(RawData!M74,$J$2,$J$3),"")</f>
        <v/>
      </c>
      <c r="K75" s="6" t="str">
        <f>IF(K$7&lt;=$B75,$B$4*LOGINV(RawData!N74,$J$2,$J$3),"")</f>
        <v/>
      </c>
      <c r="L75" s="6" t="str">
        <f>IF(L$7&lt;=$B75,$B$4*LOGINV(RawData!O74,$J$2,$J$3),"")</f>
        <v/>
      </c>
      <c r="N75" s="6">
        <f t="shared" si="4"/>
        <v>140399.29640229908</v>
      </c>
    </row>
    <row r="76" spans="1:14" x14ac:dyDescent="0.25">
      <c r="A76" s="17">
        <f t="shared" si="5"/>
        <v>69</v>
      </c>
      <c r="B76">
        <f>SimNos!I72</f>
        <v>5</v>
      </c>
      <c r="E76" s="3">
        <f t="shared" si="6"/>
        <v>69</v>
      </c>
      <c r="F76" s="6">
        <f>IF(F$7&lt;=$B76,$B$4*LOGINV(RawData!I75,$J$2,$J$3),"")</f>
        <v>2379.1875459549669</v>
      </c>
      <c r="G76" s="6">
        <f>IF(G$7&lt;=$B76,$B$4*LOGINV(RawData!J75,$J$2,$J$3),"")</f>
        <v>6547.1000039239862</v>
      </c>
      <c r="H76" s="6">
        <f>IF(H$7&lt;=$B76,$B$4*LOGINV(RawData!K75,$J$2,$J$3),"")</f>
        <v>120807.204438042</v>
      </c>
      <c r="I76" s="6">
        <f>IF(I$7&lt;=$B76,$B$4*LOGINV(RawData!L75,$J$2,$J$3),"")</f>
        <v>34441.83919323075</v>
      </c>
      <c r="J76" s="6">
        <f>IF(J$7&lt;=$B76,$B$4*LOGINV(RawData!M75,$J$2,$J$3),"")</f>
        <v>25004.034201908536</v>
      </c>
      <c r="K76" s="6" t="str">
        <f>IF(K$7&lt;=$B76,$B$4*LOGINV(RawData!N75,$J$2,$J$3),"")</f>
        <v/>
      </c>
      <c r="L76" s="6" t="str">
        <f>IF(L$7&lt;=$B76,$B$4*LOGINV(RawData!O75,$J$2,$J$3),"")</f>
        <v/>
      </c>
      <c r="N76" s="6">
        <f t="shared" si="4"/>
        <v>189179.36538306024</v>
      </c>
    </row>
    <row r="77" spans="1:14" x14ac:dyDescent="0.25">
      <c r="A77" s="17">
        <f t="shared" si="5"/>
        <v>70</v>
      </c>
      <c r="B77">
        <f>SimNos!I73</f>
        <v>7</v>
      </c>
      <c r="E77" s="3">
        <f t="shared" si="6"/>
        <v>70</v>
      </c>
      <c r="F77" s="6">
        <f>IF(F$7&lt;=$B77,$B$4*LOGINV(RawData!I76,$J$2,$J$3),"")</f>
        <v>38803.840381066082</v>
      </c>
      <c r="G77" s="6">
        <f>IF(G$7&lt;=$B77,$B$4*LOGINV(RawData!J76,$J$2,$J$3),"")</f>
        <v>15432.62279748911</v>
      </c>
      <c r="H77" s="6">
        <f>IF(H$7&lt;=$B77,$B$4*LOGINV(RawData!K76,$J$2,$J$3),"")</f>
        <v>213386.45937923601</v>
      </c>
      <c r="I77" s="6">
        <f>IF(I$7&lt;=$B77,$B$4*LOGINV(RawData!L76,$J$2,$J$3),"")</f>
        <v>39909.174314383185</v>
      </c>
      <c r="J77" s="6">
        <f>IF(J$7&lt;=$B77,$B$4*LOGINV(RawData!M76,$J$2,$J$3),"")</f>
        <v>14566.659895873168</v>
      </c>
      <c r="K77" s="6">
        <f>IF(K$7&lt;=$B77,$B$4*LOGINV(RawData!N76,$J$2,$J$3),"")</f>
        <v>119120.10857275641</v>
      </c>
      <c r="L77" s="6">
        <f>IF(L$7&lt;=$B77,$B$4*LOGINV(RawData!O76,$J$2,$J$3),"")</f>
        <v>2793.1395203870152</v>
      </c>
      <c r="N77" s="6">
        <f t="shared" si="4"/>
        <v>444012.00486119097</v>
      </c>
    </row>
    <row r="78" spans="1:14" x14ac:dyDescent="0.25">
      <c r="A78" s="17">
        <f t="shared" si="5"/>
        <v>71</v>
      </c>
      <c r="B78">
        <f>SimNos!I74</f>
        <v>6</v>
      </c>
      <c r="E78" s="3">
        <f t="shared" si="6"/>
        <v>71</v>
      </c>
      <c r="F78" s="6">
        <f>IF(F$7&lt;=$B78,$B$4*LOGINV(RawData!I77,$J$2,$J$3),"")</f>
        <v>24192.113157367916</v>
      </c>
      <c r="G78" s="6">
        <f>IF(G$7&lt;=$B78,$B$4*LOGINV(RawData!J77,$J$2,$J$3),"")</f>
        <v>11146.564442050309</v>
      </c>
      <c r="H78" s="6">
        <f>IF(H$7&lt;=$B78,$B$4*LOGINV(RawData!K77,$J$2,$J$3),"")</f>
        <v>356689.46718895639</v>
      </c>
      <c r="I78" s="6">
        <f>IF(I$7&lt;=$B78,$B$4*LOGINV(RawData!L77,$J$2,$J$3),"")</f>
        <v>13790.047542308013</v>
      </c>
      <c r="J78" s="6">
        <f>IF(J$7&lt;=$B78,$B$4*LOGINV(RawData!M77,$J$2,$J$3),"")</f>
        <v>5397.3000076112976</v>
      </c>
      <c r="K78" s="6">
        <f>IF(K$7&lt;=$B78,$B$4*LOGINV(RawData!N77,$J$2,$J$3),"")</f>
        <v>38725.754088317459</v>
      </c>
      <c r="L78" s="6" t="str">
        <f>IF(L$7&lt;=$B78,$B$4*LOGINV(RawData!O77,$J$2,$J$3),"")</f>
        <v/>
      </c>
      <c r="N78" s="6">
        <f t="shared" si="4"/>
        <v>449941.24642661132</v>
      </c>
    </row>
    <row r="79" spans="1:14" x14ac:dyDescent="0.25">
      <c r="A79" s="17">
        <f t="shared" si="5"/>
        <v>72</v>
      </c>
      <c r="B79">
        <f>SimNos!I75</f>
        <v>0</v>
      </c>
      <c r="E79" s="3">
        <f t="shared" si="6"/>
        <v>72</v>
      </c>
      <c r="F79" s="6" t="str">
        <f>IF(F$7&lt;=$B79,$B$4*LOGINV(RawData!I78,$J$2,$J$3),"")</f>
        <v/>
      </c>
      <c r="G79" s="6" t="str">
        <f>IF(G$7&lt;=$B79,$B$4*LOGINV(RawData!J78,$J$2,$J$3),"")</f>
        <v/>
      </c>
      <c r="H79" s="6" t="str">
        <f>IF(H$7&lt;=$B79,$B$4*LOGINV(RawData!K78,$J$2,$J$3),"")</f>
        <v/>
      </c>
      <c r="I79" s="6" t="str">
        <f>IF(I$7&lt;=$B79,$B$4*LOGINV(RawData!L78,$J$2,$J$3),"")</f>
        <v/>
      </c>
      <c r="J79" s="6" t="str">
        <f>IF(J$7&lt;=$B79,$B$4*LOGINV(RawData!M78,$J$2,$J$3),"")</f>
        <v/>
      </c>
      <c r="K79" s="6" t="str">
        <f>IF(K$7&lt;=$B79,$B$4*LOGINV(RawData!N78,$J$2,$J$3),"")</f>
        <v/>
      </c>
      <c r="L79" s="6" t="str">
        <f>IF(L$7&lt;=$B79,$B$4*LOGINV(RawData!O78,$J$2,$J$3),"")</f>
        <v/>
      </c>
      <c r="N79" s="6">
        <f t="shared" si="4"/>
        <v>0</v>
      </c>
    </row>
    <row r="80" spans="1:14" x14ac:dyDescent="0.25">
      <c r="A80" s="17">
        <f t="shared" si="5"/>
        <v>73</v>
      </c>
      <c r="B80">
        <f>SimNos!I76</f>
        <v>1</v>
      </c>
      <c r="E80" s="3">
        <f t="shared" si="6"/>
        <v>73</v>
      </c>
      <c r="F80" s="6">
        <f>IF(F$7&lt;=$B80,$B$4*LOGINV(RawData!I79,$J$2,$J$3),"")</f>
        <v>15851.777001753308</v>
      </c>
      <c r="G80" s="6" t="str">
        <f>IF(G$7&lt;=$B80,$B$4*LOGINV(RawData!J79,$J$2,$J$3),"")</f>
        <v/>
      </c>
      <c r="H80" s="6" t="str">
        <f>IF(H$7&lt;=$B80,$B$4*LOGINV(RawData!K79,$J$2,$J$3),"")</f>
        <v/>
      </c>
      <c r="I80" s="6" t="str">
        <f>IF(I$7&lt;=$B80,$B$4*LOGINV(RawData!L79,$J$2,$J$3),"")</f>
        <v/>
      </c>
      <c r="J80" s="6" t="str">
        <f>IF(J$7&lt;=$B80,$B$4*LOGINV(RawData!M79,$J$2,$J$3),"")</f>
        <v/>
      </c>
      <c r="K80" s="6" t="str">
        <f>IF(K$7&lt;=$B80,$B$4*LOGINV(RawData!N79,$J$2,$J$3),"")</f>
        <v/>
      </c>
      <c r="L80" s="6" t="str">
        <f>IF(L$7&lt;=$B80,$B$4*LOGINV(RawData!O79,$J$2,$J$3),"")</f>
        <v/>
      </c>
      <c r="N80" s="6">
        <f t="shared" si="4"/>
        <v>15851.777001753308</v>
      </c>
    </row>
    <row r="81" spans="1:14" x14ac:dyDescent="0.25">
      <c r="A81" s="17">
        <f t="shared" si="5"/>
        <v>74</v>
      </c>
      <c r="B81">
        <f>SimNos!I77</f>
        <v>2</v>
      </c>
      <c r="E81" s="3">
        <f t="shared" si="6"/>
        <v>74</v>
      </c>
      <c r="F81" s="6">
        <f>IF(F$7&lt;=$B81,$B$4*LOGINV(RawData!I80,$J$2,$J$3),"")</f>
        <v>4713.4631184960072</v>
      </c>
      <c r="G81" s="6">
        <f>IF(G$7&lt;=$B81,$B$4*LOGINV(RawData!J80,$J$2,$J$3),"")</f>
        <v>16418.855569085663</v>
      </c>
      <c r="H81" s="6" t="str">
        <f>IF(H$7&lt;=$B81,$B$4*LOGINV(RawData!K80,$J$2,$J$3),"")</f>
        <v/>
      </c>
      <c r="I81" s="6" t="str">
        <f>IF(I$7&lt;=$B81,$B$4*LOGINV(RawData!L80,$J$2,$J$3),"")</f>
        <v/>
      </c>
      <c r="J81" s="6" t="str">
        <f>IF(J$7&lt;=$B81,$B$4*LOGINV(RawData!M80,$J$2,$J$3),"")</f>
        <v/>
      </c>
      <c r="K81" s="6" t="str">
        <f>IF(K$7&lt;=$B81,$B$4*LOGINV(RawData!N80,$J$2,$J$3),"")</f>
        <v/>
      </c>
      <c r="L81" s="6" t="str">
        <f>IF(L$7&lt;=$B81,$B$4*LOGINV(RawData!O80,$J$2,$J$3),"")</f>
        <v/>
      </c>
      <c r="N81" s="6">
        <f t="shared" si="4"/>
        <v>21132.318687581668</v>
      </c>
    </row>
    <row r="82" spans="1:14" x14ac:dyDescent="0.25">
      <c r="A82" s="17">
        <f t="shared" si="5"/>
        <v>75</v>
      </c>
      <c r="B82">
        <f>SimNos!I78</f>
        <v>1</v>
      </c>
      <c r="E82" s="3">
        <f t="shared" si="6"/>
        <v>75</v>
      </c>
      <c r="F82" s="6">
        <f>IF(F$7&lt;=$B82,$B$4*LOGINV(RawData!I81,$J$2,$J$3),"")</f>
        <v>1713.1199489921655</v>
      </c>
      <c r="G82" s="6" t="str">
        <f>IF(G$7&lt;=$B82,$B$4*LOGINV(RawData!J81,$J$2,$J$3),"")</f>
        <v/>
      </c>
      <c r="H82" s="6" t="str">
        <f>IF(H$7&lt;=$B82,$B$4*LOGINV(RawData!K81,$J$2,$J$3),"")</f>
        <v/>
      </c>
      <c r="I82" s="6" t="str">
        <f>IF(I$7&lt;=$B82,$B$4*LOGINV(RawData!L81,$J$2,$J$3),"")</f>
        <v/>
      </c>
      <c r="J82" s="6" t="str">
        <f>IF(J$7&lt;=$B82,$B$4*LOGINV(RawData!M81,$J$2,$J$3),"")</f>
        <v/>
      </c>
      <c r="K82" s="6" t="str">
        <f>IF(K$7&lt;=$B82,$B$4*LOGINV(RawData!N81,$J$2,$J$3),"")</f>
        <v/>
      </c>
      <c r="L82" s="6" t="str">
        <f>IF(L$7&lt;=$B82,$B$4*LOGINV(RawData!O81,$J$2,$J$3),"")</f>
        <v/>
      </c>
      <c r="N82" s="6">
        <f t="shared" si="4"/>
        <v>1713.1199489921655</v>
      </c>
    </row>
    <row r="83" spans="1:14" x14ac:dyDescent="0.25">
      <c r="A83" s="17">
        <f t="shared" si="5"/>
        <v>76</v>
      </c>
      <c r="B83">
        <f>SimNos!I79</f>
        <v>1</v>
      </c>
      <c r="E83" s="3">
        <f t="shared" si="6"/>
        <v>76</v>
      </c>
      <c r="F83" s="6">
        <f>IF(F$7&lt;=$B83,$B$4*LOGINV(RawData!I82,$J$2,$J$3),"")</f>
        <v>3694.5946312000951</v>
      </c>
      <c r="G83" s="6" t="str">
        <f>IF(G$7&lt;=$B83,$B$4*LOGINV(RawData!J82,$J$2,$J$3),"")</f>
        <v/>
      </c>
      <c r="H83" s="6" t="str">
        <f>IF(H$7&lt;=$B83,$B$4*LOGINV(RawData!K82,$J$2,$J$3),"")</f>
        <v/>
      </c>
      <c r="I83" s="6" t="str">
        <f>IF(I$7&lt;=$B83,$B$4*LOGINV(RawData!L82,$J$2,$J$3),"")</f>
        <v/>
      </c>
      <c r="J83" s="6" t="str">
        <f>IF(J$7&lt;=$B83,$B$4*LOGINV(RawData!M82,$J$2,$J$3),"")</f>
        <v/>
      </c>
      <c r="K83" s="6" t="str">
        <f>IF(K$7&lt;=$B83,$B$4*LOGINV(RawData!N82,$J$2,$J$3),"")</f>
        <v/>
      </c>
      <c r="L83" s="6" t="str">
        <f>IF(L$7&lt;=$B83,$B$4*LOGINV(RawData!O82,$J$2,$J$3),"")</f>
        <v/>
      </c>
      <c r="N83" s="6">
        <f t="shared" si="4"/>
        <v>3694.5946312000951</v>
      </c>
    </row>
    <row r="84" spans="1:14" x14ac:dyDescent="0.25">
      <c r="A84" s="17">
        <f t="shared" si="5"/>
        <v>77</v>
      </c>
      <c r="B84">
        <f>SimNos!I80</f>
        <v>0</v>
      </c>
      <c r="E84" s="3">
        <f t="shared" si="6"/>
        <v>77</v>
      </c>
      <c r="F84" s="6" t="str">
        <f>IF(F$7&lt;=$B84,$B$4*LOGINV(RawData!I83,$J$2,$J$3),"")</f>
        <v/>
      </c>
      <c r="G84" s="6" t="str">
        <f>IF(G$7&lt;=$B84,$B$4*LOGINV(RawData!J83,$J$2,$J$3),"")</f>
        <v/>
      </c>
      <c r="H84" s="6" t="str">
        <f>IF(H$7&lt;=$B84,$B$4*LOGINV(RawData!K83,$J$2,$J$3),"")</f>
        <v/>
      </c>
      <c r="I84" s="6" t="str">
        <f>IF(I$7&lt;=$B84,$B$4*LOGINV(RawData!L83,$J$2,$J$3),"")</f>
        <v/>
      </c>
      <c r="J84" s="6" t="str">
        <f>IF(J$7&lt;=$B84,$B$4*LOGINV(RawData!M83,$J$2,$J$3),"")</f>
        <v/>
      </c>
      <c r="K84" s="6" t="str">
        <f>IF(K$7&lt;=$B84,$B$4*LOGINV(RawData!N83,$J$2,$J$3),"")</f>
        <v/>
      </c>
      <c r="L84" s="6" t="str">
        <f>IF(L$7&lt;=$B84,$B$4*LOGINV(RawData!O83,$J$2,$J$3),"")</f>
        <v/>
      </c>
      <c r="N84" s="6">
        <f t="shared" si="4"/>
        <v>0</v>
      </c>
    </row>
    <row r="85" spans="1:14" x14ac:dyDescent="0.25">
      <c r="A85" s="17">
        <f t="shared" si="5"/>
        <v>78</v>
      </c>
      <c r="B85">
        <f>SimNos!I81</f>
        <v>2</v>
      </c>
      <c r="E85" s="3">
        <f t="shared" si="6"/>
        <v>78</v>
      </c>
      <c r="F85" s="6">
        <f>IF(F$7&lt;=$B85,$B$4*LOGINV(RawData!I84,$J$2,$J$3),"")</f>
        <v>15936.426384254661</v>
      </c>
      <c r="G85" s="6">
        <f>IF(G$7&lt;=$B85,$B$4*LOGINV(RawData!J84,$J$2,$J$3),"")</f>
        <v>709.06678523079415</v>
      </c>
      <c r="H85" s="6" t="str">
        <f>IF(H$7&lt;=$B85,$B$4*LOGINV(RawData!K84,$J$2,$J$3),"")</f>
        <v/>
      </c>
      <c r="I85" s="6" t="str">
        <f>IF(I$7&lt;=$B85,$B$4*LOGINV(RawData!L84,$J$2,$J$3),"")</f>
        <v/>
      </c>
      <c r="J85" s="6" t="str">
        <f>IF(J$7&lt;=$B85,$B$4*LOGINV(RawData!M84,$J$2,$J$3),"")</f>
        <v/>
      </c>
      <c r="K85" s="6" t="str">
        <f>IF(K$7&lt;=$B85,$B$4*LOGINV(RawData!N84,$J$2,$J$3),"")</f>
        <v/>
      </c>
      <c r="L85" s="6" t="str">
        <f>IF(L$7&lt;=$B85,$B$4*LOGINV(RawData!O84,$J$2,$J$3),"")</f>
        <v/>
      </c>
      <c r="N85" s="6">
        <f t="shared" si="4"/>
        <v>16645.493169485453</v>
      </c>
    </row>
    <row r="86" spans="1:14" x14ac:dyDescent="0.25">
      <c r="A86" s="17">
        <f t="shared" si="5"/>
        <v>79</v>
      </c>
      <c r="B86">
        <f>SimNos!I82</f>
        <v>5</v>
      </c>
      <c r="E86" s="3">
        <f t="shared" si="6"/>
        <v>79</v>
      </c>
      <c r="F86" s="6">
        <f>IF(F$7&lt;=$B86,$B$4*LOGINV(RawData!I85,$J$2,$J$3),"")</f>
        <v>8990.6352881173534</v>
      </c>
      <c r="G86" s="6">
        <f>IF(G$7&lt;=$B86,$B$4*LOGINV(RawData!J85,$J$2,$J$3),"")</f>
        <v>67333.729176157794</v>
      </c>
      <c r="H86" s="6">
        <f>IF(H$7&lt;=$B86,$B$4*LOGINV(RawData!K85,$J$2,$J$3),"")</f>
        <v>14399.312026129628</v>
      </c>
      <c r="I86" s="6">
        <f>IF(I$7&lt;=$B86,$B$4*LOGINV(RawData!L85,$J$2,$J$3),"")</f>
        <v>3343.0853145213323</v>
      </c>
      <c r="J86" s="6">
        <f>IF(J$7&lt;=$B86,$B$4*LOGINV(RawData!M85,$J$2,$J$3),"")</f>
        <v>65769.611719044158</v>
      </c>
      <c r="K86" s="6" t="str">
        <f>IF(K$7&lt;=$B86,$B$4*LOGINV(RawData!N85,$J$2,$J$3),"")</f>
        <v/>
      </c>
      <c r="L86" s="6" t="str">
        <f>IF(L$7&lt;=$B86,$B$4*LOGINV(RawData!O85,$J$2,$J$3),"")</f>
        <v/>
      </c>
      <c r="N86" s="6">
        <f t="shared" si="4"/>
        <v>159836.37352397025</v>
      </c>
    </row>
    <row r="87" spans="1:14" x14ac:dyDescent="0.25">
      <c r="A87" s="17">
        <f t="shared" si="5"/>
        <v>80</v>
      </c>
      <c r="B87">
        <f>SimNos!I83</f>
        <v>1</v>
      </c>
      <c r="E87" s="3">
        <f t="shared" si="6"/>
        <v>80</v>
      </c>
      <c r="F87" s="6">
        <f>IF(F$7&lt;=$B87,$B$4*LOGINV(RawData!I86,$J$2,$J$3),"")</f>
        <v>25288.183061298991</v>
      </c>
      <c r="G87" s="6" t="str">
        <f>IF(G$7&lt;=$B87,$B$4*LOGINV(RawData!J86,$J$2,$J$3),"")</f>
        <v/>
      </c>
      <c r="H87" s="6" t="str">
        <f>IF(H$7&lt;=$B87,$B$4*LOGINV(RawData!K86,$J$2,$J$3),"")</f>
        <v/>
      </c>
      <c r="I87" s="6" t="str">
        <f>IF(I$7&lt;=$B87,$B$4*LOGINV(RawData!L86,$J$2,$J$3),"")</f>
        <v/>
      </c>
      <c r="J87" s="6" t="str">
        <f>IF(J$7&lt;=$B87,$B$4*LOGINV(RawData!M86,$J$2,$J$3),"")</f>
        <v/>
      </c>
      <c r="K87" s="6" t="str">
        <f>IF(K$7&lt;=$B87,$B$4*LOGINV(RawData!N86,$J$2,$J$3),"")</f>
        <v/>
      </c>
      <c r="L87" s="6" t="str">
        <f>IF(L$7&lt;=$B87,$B$4*LOGINV(RawData!O86,$J$2,$J$3),"")</f>
        <v/>
      </c>
      <c r="N87" s="6">
        <f t="shared" si="4"/>
        <v>25288.183061298991</v>
      </c>
    </row>
    <row r="88" spans="1:14" x14ac:dyDescent="0.25">
      <c r="A88" s="17">
        <f t="shared" si="5"/>
        <v>81</v>
      </c>
      <c r="B88">
        <f>SimNos!I84</f>
        <v>2</v>
      </c>
      <c r="E88" s="3">
        <f t="shared" si="6"/>
        <v>81</v>
      </c>
      <c r="F88" s="6">
        <f>IF(F$7&lt;=$B88,$B$4*LOGINV(RawData!I87,$J$2,$J$3),"")</f>
        <v>65536.226085459319</v>
      </c>
      <c r="G88" s="6">
        <f>IF(G$7&lt;=$B88,$B$4*LOGINV(RawData!J87,$J$2,$J$3),"")</f>
        <v>1263.2612584780763</v>
      </c>
      <c r="H88" s="6" t="str">
        <f>IF(H$7&lt;=$B88,$B$4*LOGINV(RawData!K87,$J$2,$J$3),"")</f>
        <v/>
      </c>
      <c r="I88" s="6" t="str">
        <f>IF(I$7&lt;=$B88,$B$4*LOGINV(RawData!L87,$J$2,$J$3),"")</f>
        <v/>
      </c>
      <c r="J88" s="6" t="str">
        <f>IF(J$7&lt;=$B88,$B$4*LOGINV(RawData!M87,$J$2,$J$3),"")</f>
        <v/>
      </c>
      <c r="K88" s="6" t="str">
        <f>IF(K$7&lt;=$B88,$B$4*LOGINV(RawData!N87,$J$2,$J$3),"")</f>
        <v/>
      </c>
      <c r="L88" s="6" t="str">
        <f>IF(L$7&lt;=$B88,$B$4*LOGINV(RawData!O87,$J$2,$J$3),"")</f>
        <v/>
      </c>
      <c r="N88" s="6">
        <f t="shared" si="4"/>
        <v>66799.487343937391</v>
      </c>
    </row>
    <row r="89" spans="1:14" x14ac:dyDescent="0.25">
      <c r="A89" s="17">
        <f t="shared" si="5"/>
        <v>82</v>
      </c>
      <c r="B89">
        <f>SimNos!I85</f>
        <v>0</v>
      </c>
      <c r="E89" s="3">
        <f t="shared" si="6"/>
        <v>82</v>
      </c>
      <c r="F89" s="6" t="str">
        <f>IF(F$7&lt;=$B89,$B$4*LOGINV(RawData!I88,$J$2,$J$3),"")</f>
        <v/>
      </c>
      <c r="G89" s="6" t="str">
        <f>IF(G$7&lt;=$B89,$B$4*LOGINV(RawData!J88,$J$2,$J$3),"")</f>
        <v/>
      </c>
      <c r="H89" s="6" t="str">
        <f>IF(H$7&lt;=$B89,$B$4*LOGINV(RawData!K88,$J$2,$J$3),"")</f>
        <v/>
      </c>
      <c r="I89" s="6" t="str">
        <f>IF(I$7&lt;=$B89,$B$4*LOGINV(RawData!L88,$J$2,$J$3),"")</f>
        <v/>
      </c>
      <c r="J89" s="6" t="str">
        <f>IF(J$7&lt;=$B89,$B$4*LOGINV(RawData!M88,$J$2,$J$3),"")</f>
        <v/>
      </c>
      <c r="K89" s="6" t="str">
        <f>IF(K$7&lt;=$B89,$B$4*LOGINV(RawData!N88,$J$2,$J$3),"")</f>
        <v/>
      </c>
      <c r="L89" s="6" t="str">
        <f>IF(L$7&lt;=$B89,$B$4*LOGINV(RawData!O88,$J$2,$J$3),"")</f>
        <v/>
      </c>
      <c r="N89" s="6">
        <f t="shared" si="4"/>
        <v>0</v>
      </c>
    </row>
    <row r="90" spans="1:14" x14ac:dyDescent="0.25">
      <c r="A90" s="17">
        <f t="shared" si="5"/>
        <v>83</v>
      </c>
      <c r="B90">
        <f>SimNos!I86</f>
        <v>3</v>
      </c>
      <c r="E90" s="3">
        <f t="shared" si="6"/>
        <v>83</v>
      </c>
      <c r="F90" s="6">
        <f>IF(F$7&lt;=$B90,$B$4*LOGINV(RawData!I89,$J$2,$J$3),"")</f>
        <v>21673.889041393344</v>
      </c>
      <c r="G90" s="6">
        <f>IF(G$7&lt;=$B90,$B$4*LOGINV(RawData!J89,$J$2,$J$3),"")</f>
        <v>772364.88743275439</v>
      </c>
      <c r="H90" s="6">
        <f>IF(H$7&lt;=$B90,$B$4*LOGINV(RawData!K89,$J$2,$J$3),"")</f>
        <v>26464.443377627438</v>
      </c>
      <c r="I90" s="6" t="str">
        <f>IF(I$7&lt;=$B90,$B$4*LOGINV(RawData!L89,$J$2,$J$3),"")</f>
        <v/>
      </c>
      <c r="J90" s="6" t="str">
        <f>IF(J$7&lt;=$B90,$B$4*LOGINV(RawData!M89,$J$2,$J$3),"")</f>
        <v/>
      </c>
      <c r="K90" s="6" t="str">
        <f>IF(K$7&lt;=$B90,$B$4*LOGINV(RawData!N89,$J$2,$J$3),"")</f>
        <v/>
      </c>
      <c r="L90" s="6" t="str">
        <f>IF(L$7&lt;=$B90,$B$4*LOGINV(RawData!O89,$J$2,$J$3),"")</f>
        <v/>
      </c>
      <c r="N90" s="6">
        <f t="shared" si="4"/>
        <v>820503.21985177509</v>
      </c>
    </row>
    <row r="91" spans="1:14" x14ac:dyDescent="0.25">
      <c r="A91" s="17">
        <f t="shared" si="5"/>
        <v>84</v>
      </c>
      <c r="B91">
        <f>SimNos!I87</f>
        <v>6</v>
      </c>
      <c r="E91" s="3">
        <f t="shared" si="6"/>
        <v>84</v>
      </c>
      <c r="F91" s="6">
        <f>IF(F$7&lt;=$B91,$B$4*LOGINV(RawData!I90,$J$2,$J$3),"")</f>
        <v>10996.025978686423</v>
      </c>
      <c r="G91" s="6">
        <f>IF(G$7&lt;=$B91,$B$4*LOGINV(RawData!J90,$J$2,$J$3),"")</f>
        <v>6826.0138292061456</v>
      </c>
      <c r="H91" s="6">
        <f>IF(H$7&lt;=$B91,$B$4*LOGINV(RawData!K90,$J$2,$J$3),"")</f>
        <v>1042.8128207406519</v>
      </c>
      <c r="I91" s="6">
        <f>IF(I$7&lt;=$B91,$B$4*LOGINV(RawData!L90,$J$2,$J$3),"")</f>
        <v>2871.599754716583</v>
      </c>
      <c r="J91" s="6">
        <f>IF(J$7&lt;=$B91,$B$4*LOGINV(RawData!M90,$J$2,$J$3),"")</f>
        <v>23977.311365530681</v>
      </c>
      <c r="K91" s="6">
        <f>IF(K$7&lt;=$B91,$B$4*LOGINV(RawData!N90,$J$2,$J$3),"")</f>
        <v>7307.9501681421789</v>
      </c>
      <c r="L91" s="6" t="str">
        <f>IF(L$7&lt;=$B91,$B$4*LOGINV(RawData!O90,$J$2,$J$3),"")</f>
        <v/>
      </c>
      <c r="N91" s="6">
        <f t="shared" si="4"/>
        <v>53021.713917022658</v>
      </c>
    </row>
    <row r="92" spans="1:14" x14ac:dyDescent="0.25">
      <c r="A92" s="17">
        <f t="shared" si="5"/>
        <v>85</v>
      </c>
      <c r="B92">
        <f>SimNos!I88</f>
        <v>1</v>
      </c>
      <c r="E92" s="3">
        <f t="shared" si="6"/>
        <v>85</v>
      </c>
      <c r="F92" s="6">
        <f>IF(F$7&lt;=$B92,$B$4*LOGINV(RawData!I91,$J$2,$J$3),"")</f>
        <v>6838.1699297067516</v>
      </c>
      <c r="G92" s="6" t="str">
        <f>IF(G$7&lt;=$B92,$B$4*LOGINV(RawData!J91,$J$2,$J$3),"")</f>
        <v/>
      </c>
      <c r="H92" s="6" t="str">
        <f>IF(H$7&lt;=$B92,$B$4*LOGINV(RawData!K91,$J$2,$J$3),"")</f>
        <v/>
      </c>
      <c r="I92" s="6" t="str">
        <f>IF(I$7&lt;=$B92,$B$4*LOGINV(RawData!L91,$J$2,$J$3),"")</f>
        <v/>
      </c>
      <c r="J92" s="6" t="str">
        <f>IF(J$7&lt;=$B92,$B$4*LOGINV(RawData!M91,$J$2,$J$3),"")</f>
        <v/>
      </c>
      <c r="K92" s="6" t="str">
        <f>IF(K$7&lt;=$B92,$B$4*LOGINV(RawData!N91,$J$2,$J$3),"")</f>
        <v/>
      </c>
      <c r="L92" s="6" t="str">
        <f>IF(L$7&lt;=$B92,$B$4*LOGINV(RawData!O91,$J$2,$J$3),"")</f>
        <v/>
      </c>
      <c r="N92" s="6">
        <f t="shared" si="4"/>
        <v>6838.1699297067516</v>
      </c>
    </row>
    <row r="93" spans="1:14" x14ac:dyDescent="0.25">
      <c r="A93" s="17">
        <f t="shared" si="5"/>
        <v>86</v>
      </c>
      <c r="B93">
        <f>SimNos!I89</f>
        <v>0</v>
      </c>
      <c r="E93" s="3">
        <f t="shared" si="6"/>
        <v>86</v>
      </c>
      <c r="F93" s="6" t="str">
        <f>IF(F$7&lt;=$B93,$B$4*LOGINV(RawData!I92,$J$2,$J$3),"")</f>
        <v/>
      </c>
      <c r="G93" s="6" t="str">
        <f>IF(G$7&lt;=$B93,$B$4*LOGINV(RawData!J92,$J$2,$J$3),"")</f>
        <v/>
      </c>
      <c r="H93" s="6" t="str">
        <f>IF(H$7&lt;=$B93,$B$4*LOGINV(RawData!K92,$J$2,$J$3),"")</f>
        <v/>
      </c>
      <c r="I93" s="6" t="str">
        <f>IF(I$7&lt;=$B93,$B$4*LOGINV(RawData!L92,$J$2,$J$3),"")</f>
        <v/>
      </c>
      <c r="J93" s="6" t="str">
        <f>IF(J$7&lt;=$B93,$B$4*LOGINV(RawData!M92,$J$2,$J$3),"")</f>
        <v/>
      </c>
      <c r="K93" s="6" t="str">
        <f>IF(K$7&lt;=$B93,$B$4*LOGINV(RawData!N92,$J$2,$J$3),"")</f>
        <v/>
      </c>
      <c r="L93" s="6" t="str">
        <f>IF(L$7&lt;=$B93,$B$4*LOGINV(RawData!O92,$J$2,$J$3),"")</f>
        <v/>
      </c>
      <c r="N93" s="6">
        <f t="shared" si="4"/>
        <v>0</v>
      </c>
    </row>
    <row r="94" spans="1:14" x14ac:dyDescent="0.25">
      <c r="A94" s="17">
        <f t="shared" si="5"/>
        <v>87</v>
      </c>
      <c r="B94">
        <f>SimNos!I90</f>
        <v>4</v>
      </c>
      <c r="E94" s="3">
        <f t="shared" si="6"/>
        <v>87</v>
      </c>
      <c r="F94" s="6">
        <f>IF(F$7&lt;=$B94,$B$4*LOGINV(RawData!I93,$J$2,$J$3),"")</f>
        <v>25991.720365585268</v>
      </c>
      <c r="G94" s="6">
        <f>IF(G$7&lt;=$B94,$B$4*LOGINV(RawData!J93,$J$2,$J$3),"")</f>
        <v>4243.1808914878648</v>
      </c>
      <c r="H94" s="6">
        <f>IF(H$7&lt;=$B94,$B$4*LOGINV(RawData!K93,$J$2,$J$3),"")</f>
        <v>4551.078987109403</v>
      </c>
      <c r="I94" s="6">
        <f>IF(I$7&lt;=$B94,$B$4*LOGINV(RawData!L93,$J$2,$J$3),"")</f>
        <v>61018.932149464446</v>
      </c>
      <c r="J94" s="6" t="str">
        <f>IF(J$7&lt;=$B94,$B$4*LOGINV(RawData!M93,$J$2,$J$3),"")</f>
        <v/>
      </c>
      <c r="K94" s="6" t="str">
        <f>IF(K$7&lt;=$B94,$B$4*LOGINV(RawData!N93,$J$2,$J$3),"")</f>
        <v/>
      </c>
      <c r="L94" s="6" t="str">
        <f>IF(L$7&lt;=$B94,$B$4*LOGINV(RawData!O93,$J$2,$J$3),"")</f>
        <v/>
      </c>
      <c r="N94" s="6">
        <f t="shared" si="4"/>
        <v>95804.912393646984</v>
      </c>
    </row>
    <row r="95" spans="1:14" x14ac:dyDescent="0.25">
      <c r="A95" s="17">
        <f t="shared" si="5"/>
        <v>88</v>
      </c>
      <c r="B95">
        <f>SimNos!I91</f>
        <v>0</v>
      </c>
      <c r="E95" s="3">
        <f t="shared" si="6"/>
        <v>88</v>
      </c>
      <c r="F95" s="6" t="str">
        <f>IF(F$7&lt;=$B95,$B$4*LOGINV(RawData!I94,$J$2,$J$3),"")</f>
        <v/>
      </c>
      <c r="G95" s="6" t="str">
        <f>IF(G$7&lt;=$B95,$B$4*LOGINV(RawData!J94,$J$2,$J$3),"")</f>
        <v/>
      </c>
      <c r="H95" s="6" t="str">
        <f>IF(H$7&lt;=$B95,$B$4*LOGINV(RawData!K94,$J$2,$J$3),"")</f>
        <v/>
      </c>
      <c r="I95" s="6" t="str">
        <f>IF(I$7&lt;=$B95,$B$4*LOGINV(RawData!L94,$J$2,$J$3),"")</f>
        <v/>
      </c>
      <c r="J95" s="6" t="str">
        <f>IF(J$7&lt;=$B95,$B$4*LOGINV(RawData!M94,$J$2,$J$3),"")</f>
        <v/>
      </c>
      <c r="K95" s="6" t="str">
        <f>IF(K$7&lt;=$B95,$B$4*LOGINV(RawData!N94,$J$2,$J$3),"")</f>
        <v/>
      </c>
      <c r="L95" s="6" t="str">
        <f>IF(L$7&lt;=$B95,$B$4*LOGINV(RawData!O94,$J$2,$J$3),"")</f>
        <v/>
      </c>
      <c r="N95" s="6">
        <f t="shared" si="4"/>
        <v>0</v>
      </c>
    </row>
    <row r="96" spans="1:14" x14ac:dyDescent="0.25">
      <c r="A96" s="17">
        <f t="shared" si="5"/>
        <v>89</v>
      </c>
      <c r="B96">
        <f>SimNos!I92</f>
        <v>0</v>
      </c>
      <c r="E96" s="3">
        <f t="shared" si="6"/>
        <v>89</v>
      </c>
      <c r="F96" s="6" t="str">
        <f>IF(F$7&lt;=$B96,$B$4*LOGINV(RawData!I95,$J$2,$J$3),"")</f>
        <v/>
      </c>
      <c r="G96" s="6" t="str">
        <f>IF(G$7&lt;=$B96,$B$4*LOGINV(RawData!J95,$J$2,$J$3),"")</f>
        <v/>
      </c>
      <c r="H96" s="6" t="str">
        <f>IF(H$7&lt;=$B96,$B$4*LOGINV(RawData!K95,$J$2,$J$3),"")</f>
        <v/>
      </c>
      <c r="I96" s="6" t="str">
        <f>IF(I$7&lt;=$B96,$B$4*LOGINV(RawData!L95,$J$2,$J$3),"")</f>
        <v/>
      </c>
      <c r="J96" s="6" t="str">
        <f>IF(J$7&lt;=$B96,$B$4*LOGINV(RawData!M95,$J$2,$J$3),"")</f>
        <v/>
      </c>
      <c r="K96" s="6" t="str">
        <f>IF(K$7&lt;=$B96,$B$4*LOGINV(RawData!N95,$J$2,$J$3),"")</f>
        <v/>
      </c>
      <c r="L96" s="6" t="str">
        <f>IF(L$7&lt;=$B96,$B$4*LOGINV(RawData!O95,$J$2,$J$3),"")</f>
        <v/>
      </c>
      <c r="N96" s="6">
        <f t="shared" si="4"/>
        <v>0</v>
      </c>
    </row>
    <row r="97" spans="1:14" x14ac:dyDescent="0.25">
      <c r="A97" s="17">
        <f t="shared" si="5"/>
        <v>90</v>
      </c>
      <c r="B97">
        <f>SimNos!I93</f>
        <v>1</v>
      </c>
      <c r="E97" s="3">
        <f t="shared" si="6"/>
        <v>90</v>
      </c>
      <c r="F97" s="6">
        <f>IF(F$7&lt;=$B97,$B$4*LOGINV(RawData!I96,$J$2,$J$3),"")</f>
        <v>13415.970248865129</v>
      </c>
      <c r="G97" s="6" t="str">
        <f>IF(G$7&lt;=$B97,$B$4*LOGINV(RawData!J96,$J$2,$J$3),"")</f>
        <v/>
      </c>
      <c r="H97" s="6" t="str">
        <f>IF(H$7&lt;=$B97,$B$4*LOGINV(RawData!K96,$J$2,$J$3),"")</f>
        <v/>
      </c>
      <c r="I97" s="6" t="str">
        <f>IF(I$7&lt;=$B97,$B$4*LOGINV(RawData!L96,$J$2,$J$3),"")</f>
        <v/>
      </c>
      <c r="J97" s="6" t="str">
        <f>IF(J$7&lt;=$B97,$B$4*LOGINV(RawData!M96,$J$2,$J$3),"")</f>
        <v/>
      </c>
      <c r="K97" s="6" t="str">
        <f>IF(K$7&lt;=$B97,$B$4*LOGINV(RawData!N96,$J$2,$J$3),"")</f>
        <v/>
      </c>
      <c r="L97" s="6" t="str">
        <f>IF(L$7&lt;=$B97,$B$4*LOGINV(RawData!O96,$J$2,$J$3),"")</f>
        <v/>
      </c>
      <c r="N97" s="6">
        <f t="shared" si="4"/>
        <v>13415.970248865129</v>
      </c>
    </row>
    <row r="98" spans="1:14" x14ac:dyDescent="0.25">
      <c r="A98" s="17">
        <f t="shared" si="5"/>
        <v>91</v>
      </c>
      <c r="B98">
        <f>SimNos!I94</f>
        <v>1</v>
      </c>
      <c r="E98" s="3">
        <f t="shared" si="6"/>
        <v>91</v>
      </c>
      <c r="F98" s="6">
        <f>IF(F$7&lt;=$B98,$B$4*LOGINV(RawData!I97,$J$2,$J$3),"")</f>
        <v>90266.36981841638</v>
      </c>
      <c r="G98" s="6" t="str">
        <f>IF(G$7&lt;=$B98,$B$4*LOGINV(RawData!J97,$J$2,$J$3),"")</f>
        <v/>
      </c>
      <c r="H98" s="6" t="str">
        <f>IF(H$7&lt;=$B98,$B$4*LOGINV(RawData!K97,$J$2,$J$3),"")</f>
        <v/>
      </c>
      <c r="I98" s="6" t="str">
        <f>IF(I$7&lt;=$B98,$B$4*LOGINV(RawData!L97,$J$2,$J$3),"")</f>
        <v/>
      </c>
      <c r="J98" s="6" t="str">
        <f>IF(J$7&lt;=$B98,$B$4*LOGINV(RawData!M97,$J$2,$J$3),"")</f>
        <v/>
      </c>
      <c r="K98" s="6" t="str">
        <f>IF(K$7&lt;=$B98,$B$4*LOGINV(RawData!N97,$J$2,$J$3),"")</f>
        <v/>
      </c>
      <c r="L98" s="6" t="str">
        <f>IF(L$7&lt;=$B98,$B$4*LOGINV(RawData!O97,$J$2,$J$3),"")</f>
        <v/>
      </c>
      <c r="N98" s="6">
        <f t="shared" si="4"/>
        <v>90266.36981841638</v>
      </c>
    </row>
    <row r="99" spans="1:14" x14ac:dyDescent="0.25">
      <c r="A99" s="17">
        <f t="shared" si="5"/>
        <v>92</v>
      </c>
      <c r="B99">
        <f>SimNos!I95</f>
        <v>3</v>
      </c>
      <c r="E99" s="3">
        <f t="shared" si="6"/>
        <v>92</v>
      </c>
      <c r="F99" s="6">
        <f>IF(F$7&lt;=$B99,$B$4*LOGINV(RawData!I98,$J$2,$J$3),"")</f>
        <v>6878.1995522222333</v>
      </c>
      <c r="G99" s="6">
        <f>IF(G$7&lt;=$B99,$B$4*LOGINV(RawData!J98,$J$2,$J$3),"")</f>
        <v>24481.888589888007</v>
      </c>
      <c r="H99" s="6">
        <f>IF(H$7&lt;=$B99,$B$4*LOGINV(RawData!K98,$J$2,$J$3),"")</f>
        <v>4118.0531750611935</v>
      </c>
      <c r="I99" s="6" t="str">
        <f>IF(I$7&lt;=$B99,$B$4*LOGINV(RawData!L98,$J$2,$J$3),"")</f>
        <v/>
      </c>
      <c r="J99" s="6" t="str">
        <f>IF(J$7&lt;=$B99,$B$4*LOGINV(RawData!M98,$J$2,$J$3),"")</f>
        <v/>
      </c>
      <c r="K99" s="6" t="str">
        <f>IF(K$7&lt;=$B99,$B$4*LOGINV(RawData!N98,$J$2,$J$3),"")</f>
        <v/>
      </c>
      <c r="L99" s="6" t="str">
        <f>IF(L$7&lt;=$B99,$B$4*LOGINV(RawData!O98,$J$2,$J$3),"")</f>
        <v/>
      </c>
      <c r="N99" s="6">
        <f t="shared" si="4"/>
        <v>35478.14131717143</v>
      </c>
    </row>
    <row r="100" spans="1:14" x14ac:dyDescent="0.25">
      <c r="A100" s="17">
        <f t="shared" si="5"/>
        <v>93</v>
      </c>
      <c r="B100">
        <f>SimNos!I96</f>
        <v>1</v>
      </c>
      <c r="E100" s="3">
        <f t="shared" si="6"/>
        <v>93</v>
      </c>
      <c r="F100" s="6">
        <f>IF(F$7&lt;=$B100,$B$4*LOGINV(RawData!I99,$J$2,$J$3),"")</f>
        <v>22986.142749306175</v>
      </c>
      <c r="G100" s="6" t="str">
        <f>IF(G$7&lt;=$B100,$B$4*LOGINV(RawData!J99,$J$2,$J$3),"")</f>
        <v/>
      </c>
      <c r="H100" s="6" t="str">
        <f>IF(H$7&lt;=$B100,$B$4*LOGINV(RawData!K99,$J$2,$J$3),"")</f>
        <v/>
      </c>
      <c r="I100" s="6" t="str">
        <f>IF(I$7&lt;=$B100,$B$4*LOGINV(RawData!L99,$J$2,$J$3),"")</f>
        <v/>
      </c>
      <c r="J100" s="6" t="str">
        <f>IF(J$7&lt;=$B100,$B$4*LOGINV(RawData!M99,$J$2,$J$3),"")</f>
        <v/>
      </c>
      <c r="K100" s="6" t="str">
        <f>IF(K$7&lt;=$B100,$B$4*LOGINV(RawData!N99,$J$2,$J$3),"")</f>
        <v/>
      </c>
      <c r="L100" s="6" t="str">
        <f>IF(L$7&lt;=$B100,$B$4*LOGINV(RawData!O99,$J$2,$J$3),"")</f>
        <v/>
      </c>
      <c r="N100" s="6">
        <f t="shared" si="4"/>
        <v>22986.142749306175</v>
      </c>
    </row>
    <row r="101" spans="1:14" x14ac:dyDescent="0.25">
      <c r="A101" s="17">
        <f t="shared" si="5"/>
        <v>94</v>
      </c>
      <c r="B101">
        <f>SimNos!I97</f>
        <v>6</v>
      </c>
      <c r="E101" s="3">
        <f t="shared" si="6"/>
        <v>94</v>
      </c>
      <c r="F101" s="6">
        <f>IF(F$7&lt;=$B101,$B$4*LOGINV(RawData!I100,$J$2,$J$3),"")</f>
        <v>54812.164071371706</v>
      </c>
      <c r="G101" s="6">
        <f>IF(G$7&lt;=$B101,$B$4*LOGINV(RawData!J100,$J$2,$J$3),"")</f>
        <v>85392.482361002869</v>
      </c>
      <c r="H101" s="6">
        <f>IF(H$7&lt;=$B101,$B$4*LOGINV(RawData!K100,$J$2,$J$3),"")</f>
        <v>7149.8874351059394</v>
      </c>
      <c r="I101" s="6">
        <f>IF(I$7&lt;=$B101,$B$4*LOGINV(RawData!L100,$J$2,$J$3),"")</f>
        <v>24553.712742772619</v>
      </c>
      <c r="J101" s="6">
        <f>IF(J$7&lt;=$B101,$B$4*LOGINV(RawData!M100,$J$2,$J$3),"")</f>
        <v>11686.672560902283</v>
      </c>
      <c r="K101" s="6">
        <f>IF(K$7&lt;=$B101,$B$4*LOGINV(RawData!N100,$J$2,$J$3),"")</f>
        <v>10516.98062601172</v>
      </c>
      <c r="L101" s="6" t="str">
        <f>IF(L$7&lt;=$B101,$B$4*LOGINV(RawData!O100,$J$2,$J$3),"")</f>
        <v/>
      </c>
      <c r="N101" s="6">
        <f t="shared" si="4"/>
        <v>194111.89979716716</v>
      </c>
    </row>
    <row r="102" spans="1:14" x14ac:dyDescent="0.25">
      <c r="A102" s="17">
        <f t="shared" si="5"/>
        <v>95</v>
      </c>
      <c r="B102">
        <f>SimNos!I98</f>
        <v>6</v>
      </c>
      <c r="E102" s="3">
        <f t="shared" si="6"/>
        <v>95</v>
      </c>
      <c r="F102" s="6">
        <f>IF(F$7&lt;=$B102,$B$4*LOGINV(RawData!I101,$J$2,$J$3),"")</f>
        <v>22952.929945651926</v>
      </c>
      <c r="G102" s="6">
        <f>IF(G$7&lt;=$B102,$B$4*LOGINV(RawData!J101,$J$2,$J$3),"")</f>
        <v>14563.103416740014</v>
      </c>
      <c r="H102" s="6">
        <f>IF(H$7&lt;=$B102,$B$4*LOGINV(RawData!K101,$J$2,$J$3),"")</f>
        <v>53722.618034374995</v>
      </c>
      <c r="I102" s="6">
        <f>IF(I$7&lt;=$B102,$B$4*LOGINV(RawData!L101,$J$2,$J$3),"")</f>
        <v>3871.5027105398435</v>
      </c>
      <c r="J102" s="6">
        <f>IF(J$7&lt;=$B102,$B$4*LOGINV(RawData!M101,$J$2,$J$3),"")</f>
        <v>4907.745976491502</v>
      </c>
      <c r="K102" s="6">
        <f>IF(K$7&lt;=$B102,$B$4*LOGINV(RawData!N101,$J$2,$J$3),"")</f>
        <v>1141.6095698932727</v>
      </c>
      <c r="L102" s="6" t="str">
        <f>IF(L$7&lt;=$B102,$B$4*LOGINV(RawData!O101,$J$2,$J$3),"")</f>
        <v/>
      </c>
      <c r="N102" s="6">
        <f t="shared" si="4"/>
        <v>101159.50965369157</v>
      </c>
    </row>
    <row r="103" spans="1:14" x14ac:dyDescent="0.25">
      <c r="A103" s="17">
        <f t="shared" si="5"/>
        <v>96</v>
      </c>
      <c r="B103">
        <f>SimNos!I99</f>
        <v>2</v>
      </c>
      <c r="E103" s="3">
        <f t="shared" si="6"/>
        <v>96</v>
      </c>
      <c r="F103" s="6">
        <f>IF(F$7&lt;=$B103,$B$4*LOGINV(RawData!I102,$J$2,$J$3),"")</f>
        <v>1904.0453892782077</v>
      </c>
      <c r="G103" s="6">
        <f>IF(G$7&lt;=$B103,$B$4*LOGINV(RawData!J102,$J$2,$J$3),"")</f>
        <v>67979.869057749645</v>
      </c>
      <c r="H103" s="6" t="str">
        <f>IF(H$7&lt;=$B103,$B$4*LOGINV(RawData!K102,$J$2,$J$3),"")</f>
        <v/>
      </c>
      <c r="I103" s="6" t="str">
        <f>IF(I$7&lt;=$B103,$B$4*LOGINV(RawData!L102,$J$2,$J$3),"")</f>
        <v/>
      </c>
      <c r="J103" s="6" t="str">
        <f>IF(J$7&lt;=$B103,$B$4*LOGINV(RawData!M102,$J$2,$J$3),"")</f>
        <v/>
      </c>
      <c r="K103" s="6" t="str">
        <f>IF(K$7&lt;=$B103,$B$4*LOGINV(RawData!N102,$J$2,$J$3),"")</f>
        <v/>
      </c>
      <c r="L103" s="6" t="str">
        <f>IF(L$7&lt;=$B103,$B$4*LOGINV(RawData!O102,$J$2,$J$3),"")</f>
        <v/>
      </c>
      <c r="N103" s="6">
        <f t="shared" si="4"/>
        <v>69883.914447027855</v>
      </c>
    </row>
    <row r="104" spans="1:14" x14ac:dyDescent="0.25">
      <c r="A104" s="17">
        <f t="shared" si="5"/>
        <v>97</v>
      </c>
      <c r="B104">
        <f>SimNos!I100</f>
        <v>2</v>
      </c>
      <c r="E104" s="3">
        <f t="shared" si="6"/>
        <v>97</v>
      </c>
      <c r="F104" s="6">
        <f>IF(F$7&lt;=$B104,$B$4*LOGINV(RawData!I103,$J$2,$J$3),"")</f>
        <v>76971.673561303731</v>
      </c>
      <c r="G104" s="6">
        <f>IF(G$7&lt;=$B104,$B$4*LOGINV(RawData!J103,$J$2,$J$3),"")</f>
        <v>200874.22308996704</v>
      </c>
      <c r="H104" s="6" t="str">
        <f>IF(H$7&lt;=$B104,$B$4*LOGINV(RawData!K103,$J$2,$J$3),"")</f>
        <v/>
      </c>
      <c r="I104" s="6" t="str">
        <f>IF(I$7&lt;=$B104,$B$4*LOGINV(RawData!L103,$J$2,$J$3),"")</f>
        <v/>
      </c>
      <c r="J104" s="6" t="str">
        <f>IF(J$7&lt;=$B104,$B$4*LOGINV(RawData!M103,$J$2,$J$3),"")</f>
        <v/>
      </c>
      <c r="K104" s="6" t="str">
        <f>IF(K$7&lt;=$B104,$B$4*LOGINV(RawData!N103,$J$2,$J$3),"")</f>
        <v/>
      </c>
      <c r="L104" s="6" t="str">
        <f>IF(L$7&lt;=$B104,$B$4*LOGINV(RawData!O103,$J$2,$J$3),"")</f>
        <v/>
      </c>
      <c r="N104" s="6">
        <f t="shared" si="4"/>
        <v>277845.8966512708</v>
      </c>
    </row>
    <row r="105" spans="1:14" x14ac:dyDescent="0.25">
      <c r="A105" s="17">
        <f t="shared" si="5"/>
        <v>98</v>
      </c>
      <c r="B105">
        <f>SimNos!I101</f>
        <v>5</v>
      </c>
      <c r="E105" s="3">
        <f t="shared" si="6"/>
        <v>98</v>
      </c>
      <c r="F105" s="6">
        <f>IF(F$7&lt;=$B105,$B$4*LOGINV(RawData!I104,$J$2,$J$3),"")</f>
        <v>449456.39179351082</v>
      </c>
      <c r="G105" s="6">
        <f>IF(G$7&lt;=$B105,$B$4*LOGINV(RawData!J104,$J$2,$J$3),"")</f>
        <v>775.80801177437252</v>
      </c>
      <c r="H105" s="6">
        <f>IF(H$7&lt;=$B105,$B$4*LOGINV(RawData!K104,$J$2,$J$3),"")</f>
        <v>49516.184629647272</v>
      </c>
      <c r="I105" s="6">
        <f>IF(I$7&lt;=$B105,$B$4*LOGINV(RawData!L104,$J$2,$J$3),"")</f>
        <v>33093.310993622879</v>
      </c>
      <c r="J105" s="6">
        <f>IF(J$7&lt;=$B105,$B$4*LOGINV(RawData!M104,$J$2,$J$3),"")</f>
        <v>15526.546918567819</v>
      </c>
      <c r="K105" s="6" t="str">
        <f>IF(K$7&lt;=$B105,$B$4*LOGINV(RawData!N104,$J$2,$J$3),"")</f>
        <v/>
      </c>
      <c r="L105" s="6" t="str">
        <f>IF(L$7&lt;=$B105,$B$4*LOGINV(RawData!O104,$J$2,$J$3),"")</f>
        <v/>
      </c>
      <c r="N105" s="6">
        <f t="shared" si="4"/>
        <v>548368.24234712322</v>
      </c>
    </row>
    <row r="106" spans="1:14" x14ac:dyDescent="0.25">
      <c r="A106" s="17">
        <f t="shared" si="5"/>
        <v>99</v>
      </c>
      <c r="B106">
        <f>SimNos!I102</f>
        <v>0</v>
      </c>
      <c r="E106" s="3">
        <f t="shared" si="6"/>
        <v>99</v>
      </c>
      <c r="F106" s="6" t="str">
        <f>IF(F$7&lt;=$B106,$B$4*LOGINV(RawData!I105,$J$2,$J$3),"")</f>
        <v/>
      </c>
      <c r="G106" s="6" t="str">
        <f>IF(G$7&lt;=$B106,$B$4*LOGINV(RawData!J105,$J$2,$J$3),"")</f>
        <v/>
      </c>
      <c r="H106" s="6" t="str">
        <f>IF(H$7&lt;=$B106,$B$4*LOGINV(RawData!K105,$J$2,$J$3),"")</f>
        <v/>
      </c>
      <c r="I106" s="6" t="str">
        <f>IF(I$7&lt;=$B106,$B$4*LOGINV(RawData!L105,$J$2,$J$3),"")</f>
        <v/>
      </c>
      <c r="J106" s="6" t="str">
        <f>IF(J$7&lt;=$B106,$B$4*LOGINV(RawData!M105,$J$2,$J$3),"")</f>
        <v/>
      </c>
      <c r="K106" s="6" t="str">
        <f>IF(K$7&lt;=$B106,$B$4*LOGINV(RawData!N105,$J$2,$J$3),"")</f>
        <v/>
      </c>
      <c r="L106" s="6" t="str">
        <f>IF(L$7&lt;=$B106,$B$4*LOGINV(RawData!O105,$J$2,$J$3),"")</f>
        <v/>
      </c>
      <c r="N106" s="6">
        <f t="shared" si="4"/>
        <v>0</v>
      </c>
    </row>
    <row r="107" spans="1:14" x14ac:dyDescent="0.25">
      <c r="A107" s="17">
        <f t="shared" si="5"/>
        <v>100</v>
      </c>
      <c r="B107">
        <f>SimNos!I103</f>
        <v>1</v>
      </c>
      <c r="E107" s="3">
        <f t="shared" si="6"/>
        <v>100</v>
      </c>
      <c r="F107" s="6">
        <f>IF(F$7&lt;=$B107,$B$4*LOGINV(RawData!I106,$J$2,$J$3),"")</f>
        <v>104089.84060262138</v>
      </c>
      <c r="G107" s="6" t="str">
        <f>IF(G$7&lt;=$B107,$B$4*LOGINV(RawData!J106,$J$2,$J$3),"")</f>
        <v/>
      </c>
      <c r="H107" s="6" t="str">
        <f>IF(H$7&lt;=$B107,$B$4*LOGINV(RawData!K106,$J$2,$J$3),"")</f>
        <v/>
      </c>
      <c r="I107" s="6" t="str">
        <f>IF(I$7&lt;=$B107,$B$4*LOGINV(RawData!L106,$J$2,$J$3),"")</f>
        <v/>
      </c>
      <c r="J107" s="6" t="str">
        <f>IF(J$7&lt;=$B107,$B$4*LOGINV(RawData!M106,$J$2,$J$3),"")</f>
        <v/>
      </c>
      <c r="K107" s="6" t="str">
        <f>IF(K$7&lt;=$B107,$B$4*LOGINV(RawData!N106,$J$2,$J$3),"")</f>
        <v/>
      </c>
      <c r="L107" s="6" t="str">
        <f>IF(L$7&lt;=$B107,$B$4*LOGINV(RawData!O106,$J$2,$J$3),"")</f>
        <v/>
      </c>
      <c r="N107" s="6">
        <f t="shared" si="4"/>
        <v>104089.84060262138</v>
      </c>
    </row>
    <row r="108" spans="1:14" x14ac:dyDescent="0.25">
      <c r="A108" s="17">
        <f t="shared" si="5"/>
        <v>101</v>
      </c>
      <c r="B108">
        <f>SimNos!I104</f>
        <v>2</v>
      </c>
      <c r="E108" s="3">
        <f t="shared" si="6"/>
        <v>101</v>
      </c>
      <c r="F108" s="6">
        <f>IF(F$7&lt;=$B108,$B$4*LOGINV(RawData!I107,$J$2,$J$3),"")</f>
        <v>53009.683238776212</v>
      </c>
      <c r="G108" s="6">
        <f>IF(G$7&lt;=$B108,$B$4*LOGINV(RawData!J107,$J$2,$J$3),"")</f>
        <v>1837.5371244379542</v>
      </c>
      <c r="H108" s="6" t="str">
        <f>IF(H$7&lt;=$B108,$B$4*LOGINV(RawData!K107,$J$2,$J$3),"")</f>
        <v/>
      </c>
      <c r="I108" s="6" t="str">
        <f>IF(I$7&lt;=$B108,$B$4*LOGINV(RawData!L107,$J$2,$J$3),"")</f>
        <v/>
      </c>
      <c r="J108" s="6" t="str">
        <f>IF(J$7&lt;=$B108,$B$4*LOGINV(RawData!M107,$J$2,$J$3),"")</f>
        <v/>
      </c>
      <c r="K108" s="6" t="str">
        <f>IF(K$7&lt;=$B108,$B$4*LOGINV(RawData!N107,$J$2,$J$3),"")</f>
        <v/>
      </c>
      <c r="L108" s="6" t="str">
        <f>IF(L$7&lt;=$B108,$B$4*LOGINV(RawData!O107,$J$2,$J$3),"")</f>
        <v/>
      </c>
      <c r="N108" s="6">
        <f t="shared" ref="N108:N171" si="7">SUM(F108:L108)</f>
        <v>54847.220363214168</v>
      </c>
    </row>
    <row r="109" spans="1:14" x14ac:dyDescent="0.25">
      <c r="A109" s="17">
        <f t="shared" si="5"/>
        <v>102</v>
      </c>
      <c r="B109">
        <f>SimNos!I105</f>
        <v>2</v>
      </c>
      <c r="E109" s="3">
        <f t="shared" si="6"/>
        <v>102</v>
      </c>
      <c r="F109" s="6">
        <f>IF(F$7&lt;=$B109,$B$4*LOGINV(RawData!I108,$J$2,$J$3),"")</f>
        <v>8042.3716770435658</v>
      </c>
      <c r="G109" s="6">
        <f>IF(G$7&lt;=$B109,$B$4*LOGINV(RawData!J108,$J$2,$J$3),"")</f>
        <v>2783.3369800690552</v>
      </c>
      <c r="H109" s="6" t="str">
        <f>IF(H$7&lt;=$B109,$B$4*LOGINV(RawData!K108,$J$2,$J$3),"")</f>
        <v/>
      </c>
      <c r="I109" s="6" t="str">
        <f>IF(I$7&lt;=$B109,$B$4*LOGINV(RawData!L108,$J$2,$J$3),"")</f>
        <v/>
      </c>
      <c r="J109" s="6" t="str">
        <f>IF(J$7&lt;=$B109,$B$4*LOGINV(RawData!M108,$J$2,$J$3),"")</f>
        <v/>
      </c>
      <c r="K109" s="6" t="str">
        <f>IF(K$7&lt;=$B109,$B$4*LOGINV(RawData!N108,$J$2,$J$3),"")</f>
        <v/>
      </c>
      <c r="L109" s="6" t="str">
        <f>IF(L$7&lt;=$B109,$B$4*LOGINV(RawData!O108,$J$2,$J$3),"")</f>
        <v/>
      </c>
      <c r="N109" s="6">
        <f t="shared" si="7"/>
        <v>10825.70865711262</v>
      </c>
    </row>
    <row r="110" spans="1:14" x14ac:dyDescent="0.25">
      <c r="A110" s="17">
        <f t="shared" si="5"/>
        <v>103</v>
      </c>
      <c r="B110">
        <f>SimNos!I106</f>
        <v>0</v>
      </c>
      <c r="E110" s="3">
        <f t="shared" si="6"/>
        <v>103</v>
      </c>
      <c r="F110" s="6" t="str">
        <f>IF(F$7&lt;=$B110,$B$4*LOGINV(RawData!I109,$J$2,$J$3),"")</f>
        <v/>
      </c>
      <c r="G110" s="6" t="str">
        <f>IF(G$7&lt;=$B110,$B$4*LOGINV(RawData!J109,$J$2,$J$3),"")</f>
        <v/>
      </c>
      <c r="H110" s="6" t="str">
        <f>IF(H$7&lt;=$B110,$B$4*LOGINV(RawData!K109,$J$2,$J$3),"")</f>
        <v/>
      </c>
      <c r="I110" s="6" t="str">
        <f>IF(I$7&lt;=$B110,$B$4*LOGINV(RawData!L109,$J$2,$J$3),"")</f>
        <v/>
      </c>
      <c r="J110" s="6" t="str">
        <f>IF(J$7&lt;=$B110,$B$4*LOGINV(RawData!M109,$J$2,$J$3),"")</f>
        <v/>
      </c>
      <c r="K110" s="6" t="str">
        <f>IF(K$7&lt;=$B110,$B$4*LOGINV(RawData!N109,$J$2,$J$3),"")</f>
        <v/>
      </c>
      <c r="L110" s="6" t="str">
        <f>IF(L$7&lt;=$B110,$B$4*LOGINV(RawData!O109,$J$2,$J$3),"")</f>
        <v/>
      </c>
      <c r="N110" s="6">
        <f t="shared" si="7"/>
        <v>0</v>
      </c>
    </row>
    <row r="111" spans="1:14" x14ac:dyDescent="0.25">
      <c r="A111" s="17">
        <f t="shared" si="5"/>
        <v>104</v>
      </c>
      <c r="B111">
        <f>SimNos!I107</f>
        <v>1</v>
      </c>
      <c r="E111" s="3">
        <f t="shared" si="6"/>
        <v>104</v>
      </c>
      <c r="F111" s="6">
        <f>IF(F$7&lt;=$B111,$B$4*LOGINV(RawData!I110,$J$2,$J$3),"")</f>
        <v>3055.774950854523</v>
      </c>
      <c r="G111" s="6" t="str">
        <f>IF(G$7&lt;=$B111,$B$4*LOGINV(RawData!J110,$J$2,$J$3),"")</f>
        <v/>
      </c>
      <c r="H111" s="6" t="str">
        <f>IF(H$7&lt;=$B111,$B$4*LOGINV(RawData!K110,$J$2,$J$3),"")</f>
        <v/>
      </c>
      <c r="I111" s="6" t="str">
        <f>IF(I$7&lt;=$B111,$B$4*LOGINV(RawData!L110,$J$2,$J$3),"")</f>
        <v/>
      </c>
      <c r="J111" s="6" t="str">
        <f>IF(J$7&lt;=$B111,$B$4*LOGINV(RawData!M110,$J$2,$J$3),"")</f>
        <v/>
      </c>
      <c r="K111" s="6" t="str">
        <f>IF(K$7&lt;=$B111,$B$4*LOGINV(RawData!N110,$J$2,$J$3),"")</f>
        <v/>
      </c>
      <c r="L111" s="6" t="str">
        <f>IF(L$7&lt;=$B111,$B$4*LOGINV(RawData!O110,$J$2,$J$3),"")</f>
        <v/>
      </c>
      <c r="N111" s="6">
        <f t="shared" si="7"/>
        <v>3055.774950854523</v>
      </c>
    </row>
    <row r="112" spans="1:14" x14ac:dyDescent="0.25">
      <c r="A112" s="17">
        <f t="shared" si="5"/>
        <v>105</v>
      </c>
      <c r="B112">
        <f>SimNos!I108</f>
        <v>2</v>
      </c>
      <c r="E112" s="3">
        <f t="shared" si="6"/>
        <v>105</v>
      </c>
      <c r="F112" s="6">
        <f>IF(F$7&lt;=$B112,$B$4*LOGINV(RawData!I111,$J$2,$J$3),"")</f>
        <v>12395.22390377941</v>
      </c>
      <c r="G112" s="6">
        <f>IF(G$7&lt;=$B112,$B$4*LOGINV(RawData!J111,$J$2,$J$3),"")</f>
        <v>41321.899053585432</v>
      </c>
      <c r="H112" s="6" t="str">
        <f>IF(H$7&lt;=$B112,$B$4*LOGINV(RawData!K111,$J$2,$J$3),"")</f>
        <v/>
      </c>
      <c r="I112" s="6" t="str">
        <f>IF(I$7&lt;=$B112,$B$4*LOGINV(RawData!L111,$J$2,$J$3),"")</f>
        <v/>
      </c>
      <c r="J112" s="6" t="str">
        <f>IF(J$7&lt;=$B112,$B$4*LOGINV(RawData!M111,$J$2,$J$3),"")</f>
        <v/>
      </c>
      <c r="K112" s="6" t="str">
        <f>IF(K$7&lt;=$B112,$B$4*LOGINV(RawData!N111,$J$2,$J$3),"")</f>
        <v/>
      </c>
      <c r="L112" s="6" t="str">
        <f>IF(L$7&lt;=$B112,$B$4*LOGINV(RawData!O111,$J$2,$J$3),"")</f>
        <v/>
      </c>
      <c r="N112" s="6">
        <f t="shared" si="7"/>
        <v>53717.122957364845</v>
      </c>
    </row>
    <row r="113" spans="1:14" x14ac:dyDescent="0.25">
      <c r="A113" s="17">
        <f t="shared" si="5"/>
        <v>106</v>
      </c>
      <c r="B113">
        <f>SimNos!I109</f>
        <v>1</v>
      </c>
      <c r="E113" s="3">
        <f t="shared" si="6"/>
        <v>106</v>
      </c>
      <c r="F113" s="6">
        <f>IF(F$7&lt;=$B113,$B$4*LOGINV(RawData!I112,$J$2,$J$3),"")</f>
        <v>28932.568234705606</v>
      </c>
      <c r="G113" s="6" t="str">
        <f>IF(G$7&lt;=$B113,$B$4*LOGINV(RawData!J112,$J$2,$J$3),"")</f>
        <v/>
      </c>
      <c r="H113" s="6" t="str">
        <f>IF(H$7&lt;=$B113,$B$4*LOGINV(RawData!K112,$J$2,$J$3),"")</f>
        <v/>
      </c>
      <c r="I113" s="6" t="str">
        <f>IF(I$7&lt;=$B113,$B$4*LOGINV(RawData!L112,$J$2,$J$3),"")</f>
        <v/>
      </c>
      <c r="J113" s="6" t="str">
        <f>IF(J$7&lt;=$B113,$B$4*LOGINV(RawData!M112,$J$2,$J$3),"")</f>
        <v/>
      </c>
      <c r="K113" s="6" t="str">
        <f>IF(K$7&lt;=$B113,$B$4*LOGINV(RawData!N112,$J$2,$J$3),"")</f>
        <v/>
      </c>
      <c r="L113" s="6" t="str">
        <f>IF(L$7&lt;=$B113,$B$4*LOGINV(RawData!O112,$J$2,$J$3),"")</f>
        <v/>
      </c>
      <c r="N113" s="6">
        <f t="shared" si="7"/>
        <v>28932.568234705606</v>
      </c>
    </row>
    <row r="114" spans="1:14" x14ac:dyDescent="0.25">
      <c r="A114" s="17">
        <f t="shared" si="5"/>
        <v>107</v>
      </c>
      <c r="B114">
        <f>SimNos!I110</f>
        <v>1</v>
      </c>
      <c r="E114" s="3">
        <f t="shared" si="6"/>
        <v>107</v>
      </c>
      <c r="F114" s="6">
        <f>IF(F$7&lt;=$B114,$B$4*LOGINV(RawData!I113,$J$2,$J$3),"")</f>
        <v>18061.2270720542</v>
      </c>
      <c r="G114" s="6" t="str">
        <f>IF(G$7&lt;=$B114,$B$4*LOGINV(RawData!J113,$J$2,$J$3),"")</f>
        <v/>
      </c>
      <c r="H114" s="6" t="str">
        <f>IF(H$7&lt;=$B114,$B$4*LOGINV(RawData!K113,$J$2,$J$3),"")</f>
        <v/>
      </c>
      <c r="I114" s="6" t="str">
        <f>IF(I$7&lt;=$B114,$B$4*LOGINV(RawData!L113,$J$2,$J$3),"")</f>
        <v/>
      </c>
      <c r="J114" s="6" t="str">
        <f>IF(J$7&lt;=$B114,$B$4*LOGINV(RawData!M113,$J$2,$J$3),"")</f>
        <v/>
      </c>
      <c r="K114" s="6" t="str">
        <f>IF(K$7&lt;=$B114,$B$4*LOGINV(RawData!N113,$J$2,$J$3),"")</f>
        <v/>
      </c>
      <c r="L114" s="6" t="str">
        <f>IF(L$7&lt;=$B114,$B$4*LOGINV(RawData!O113,$J$2,$J$3),"")</f>
        <v/>
      </c>
      <c r="N114" s="6">
        <f t="shared" si="7"/>
        <v>18061.2270720542</v>
      </c>
    </row>
    <row r="115" spans="1:14" x14ac:dyDescent="0.25">
      <c r="A115" s="17">
        <f t="shared" si="5"/>
        <v>108</v>
      </c>
      <c r="B115">
        <f>SimNos!I111</f>
        <v>3</v>
      </c>
      <c r="E115" s="3">
        <f t="shared" si="6"/>
        <v>108</v>
      </c>
      <c r="F115" s="6">
        <f>IF(F$7&lt;=$B115,$B$4*LOGINV(RawData!I114,$J$2,$J$3),"")</f>
        <v>3207.5401305325786</v>
      </c>
      <c r="G115" s="6">
        <f>IF(G$7&lt;=$B115,$B$4*LOGINV(RawData!J114,$J$2,$J$3),"")</f>
        <v>12533.617384932186</v>
      </c>
      <c r="H115" s="6">
        <f>IF(H$7&lt;=$B115,$B$4*LOGINV(RawData!K114,$J$2,$J$3),"")</f>
        <v>168635.85588491091</v>
      </c>
      <c r="I115" s="6" t="str">
        <f>IF(I$7&lt;=$B115,$B$4*LOGINV(RawData!L114,$J$2,$J$3),"")</f>
        <v/>
      </c>
      <c r="J115" s="6" t="str">
        <f>IF(J$7&lt;=$B115,$B$4*LOGINV(RawData!M114,$J$2,$J$3),"")</f>
        <v/>
      </c>
      <c r="K115" s="6" t="str">
        <f>IF(K$7&lt;=$B115,$B$4*LOGINV(RawData!N114,$J$2,$J$3),"")</f>
        <v/>
      </c>
      <c r="L115" s="6" t="str">
        <f>IF(L$7&lt;=$B115,$B$4*LOGINV(RawData!O114,$J$2,$J$3),"")</f>
        <v/>
      </c>
      <c r="N115" s="6">
        <f t="shared" si="7"/>
        <v>184377.01340037567</v>
      </c>
    </row>
    <row r="116" spans="1:14" x14ac:dyDescent="0.25">
      <c r="A116" s="17">
        <f t="shared" si="5"/>
        <v>109</v>
      </c>
      <c r="B116">
        <f>SimNos!I112</f>
        <v>1</v>
      </c>
      <c r="E116" s="3">
        <f t="shared" si="6"/>
        <v>109</v>
      </c>
      <c r="F116" s="6">
        <f>IF(F$7&lt;=$B116,$B$4*LOGINV(RawData!I115,$J$2,$J$3),"")</f>
        <v>3475.0770233683047</v>
      </c>
      <c r="G116" s="6" t="str">
        <f>IF(G$7&lt;=$B116,$B$4*LOGINV(RawData!J115,$J$2,$J$3),"")</f>
        <v/>
      </c>
      <c r="H116" s="6" t="str">
        <f>IF(H$7&lt;=$B116,$B$4*LOGINV(RawData!K115,$J$2,$J$3),"")</f>
        <v/>
      </c>
      <c r="I116" s="6" t="str">
        <f>IF(I$7&lt;=$B116,$B$4*LOGINV(RawData!L115,$J$2,$J$3),"")</f>
        <v/>
      </c>
      <c r="J116" s="6" t="str">
        <f>IF(J$7&lt;=$B116,$B$4*LOGINV(RawData!M115,$J$2,$J$3),"")</f>
        <v/>
      </c>
      <c r="K116" s="6" t="str">
        <f>IF(K$7&lt;=$B116,$B$4*LOGINV(RawData!N115,$J$2,$J$3),"")</f>
        <v/>
      </c>
      <c r="L116" s="6" t="str">
        <f>IF(L$7&lt;=$B116,$B$4*LOGINV(RawData!O115,$J$2,$J$3),"")</f>
        <v/>
      </c>
      <c r="N116" s="6">
        <f t="shared" si="7"/>
        <v>3475.0770233683047</v>
      </c>
    </row>
    <row r="117" spans="1:14" x14ac:dyDescent="0.25">
      <c r="A117" s="17">
        <f t="shared" si="5"/>
        <v>110</v>
      </c>
      <c r="B117">
        <f>SimNos!I113</f>
        <v>4</v>
      </c>
      <c r="E117" s="3">
        <f t="shared" si="6"/>
        <v>110</v>
      </c>
      <c r="F117" s="6">
        <f>IF(F$7&lt;=$B117,$B$4*LOGINV(RawData!I116,$J$2,$J$3),"")</f>
        <v>41090.696761135245</v>
      </c>
      <c r="G117" s="6">
        <f>IF(G$7&lt;=$B117,$B$4*LOGINV(RawData!J116,$J$2,$J$3),"")</f>
        <v>48728.588442722976</v>
      </c>
      <c r="H117" s="6">
        <f>IF(H$7&lt;=$B117,$B$4*LOGINV(RawData!K116,$J$2,$J$3),"")</f>
        <v>4958.7061157469834</v>
      </c>
      <c r="I117" s="6">
        <f>IF(I$7&lt;=$B117,$B$4*LOGINV(RawData!L116,$J$2,$J$3),"")</f>
        <v>10776.308044335728</v>
      </c>
      <c r="J117" s="6" t="str">
        <f>IF(J$7&lt;=$B117,$B$4*LOGINV(RawData!M116,$J$2,$J$3),"")</f>
        <v/>
      </c>
      <c r="K117" s="6" t="str">
        <f>IF(K$7&lt;=$B117,$B$4*LOGINV(RawData!N116,$J$2,$J$3),"")</f>
        <v/>
      </c>
      <c r="L117" s="6" t="str">
        <f>IF(L$7&lt;=$B117,$B$4*LOGINV(RawData!O116,$J$2,$J$3),"")</f>
        <v/>
      </c>
      <c r="N117" s="6">
        <f t="shared" si="7"/>
        <v>105554.29936394094</v>
      </c>
    </row>
    <row r="118" spans="1:14" x14ac:dyDescent="0.25">
      <c r="A118" s="17">
        <f t="shared" si="5"/>
        <v>111</v>
      </c>
      <c r="B118">
        <f>SimNos!I114</f>
        <v>3</v>
      </c>
      <c r="E118" s="3">
        <f t="shared" si="6"/>
        <v>111</v>
      </c>
      <c r="F118" s="6">
        <f>IF(F$7&lt;=$B118,$B$4*LOGINV(RawData!I117,$J$2,$J$3),"")</f>
        <v>9945.5816294297983</v>
      </c>
      <c r="G118" s="6">
        <f>IF(G$7&lt;=$B118,$B$4*LOGINV(RawData!J117,$J$2,$J$3),"")</f>
        <v>4876.5983953392342</v>
      </c>
      <c r="H118" s="6">
        <f>IF(H$7&lt;=$B118,$B$4*LOGINV(RawData!K117,$J$2,$J$3),"")</f>
        <v>39177.140304278088</v>
      </c>
      <c r="I118" s="6" t="str">
        <f>IF(I$7&lt;=$B118,$B$4*LOGINV(RawData!L117,$J$2,$J$3),"")</f>
        <v/>
      </c>
      <c r="J118" s="6" t="str">
        <f>IF(J$7&lt;=$B118,$B$4*LOGINV(RawData!M117,$J$2,$J$3),"")</f>
        <v/>
      </c>
      <c r="K118" s="6" t="str">
        <f>IF(K$7&lt;=$B118,$B$4*LOGINV(RawData!N117,$J$2,$J$3),"")</f>
        <v/>
      </c>
      <c r="L118" s="6" t="str">
        <f>IF(L$7&lt;=$B118,$B$4*LOGINV(RawData!O117,$J$2,$J$3),"")</f>
        <v/>
      </c>
      <c r="N118" s="6">
        <f t="shared" si="7"/>
        <v>53999.320329047121</v>
      </c>
    </row>
    <row r="119" spans="1:14" x14ac:dyDescent="0.25">
      <c r="A119" s="17">
        <f t="shared" si="5"/>
        <v>112</v>
      </c>
      <c r="B119">
        <f>SimNos!I115</f>
        <v>3</v>
      </c>
      <c r="E119" s="3">
        <f t="shared" si="6"/>
        <v>112</v>
      </c>
      <c r="F119" s="6">
        <f>IF(F$7&lt;=$B119,$B$4*LOGINV(RawData!I118,$J$2,$J$3),"")</f>
        <v>54247.978832887769</v>
      </c>
      <c r="G119" s="6">
        <f>IF(G$7&lt;=$B119,$B$4*LOGINV(RawData!J118,$J$2,$J$3),"")</f>
        <v>355810.25899863784</v>
      </c>
      <c r="H119" s="6">
        <f>IF(H$7&lt;=$B119,$B$4*LOGINV(RawData!K118,$J$2,$J$3),"")</f>
        <v>23400.645576487426</v>
      </c>
      <c r="I119" s="6" t="str">
        <f>IF(I$7&lt;=$B119,$B$4*LOGINV(RawData!L118,$J$2,$J$3),"")</f>
        <v/>
      </c>
      <c r="J119" s="6" t="str">
        <f>IF(J$7&lt;=$B119,$B$4*LOGINV(RawData!M118,$J$2,$J$3),"")</f>
        <v/>
      </c>
      <c r="K119" s="6" t="str">
        <f>IF(K$7&lt;=$B119,$B$4*LOGINV(RawData!N118,$J$2,$J$3),"")</f>
        <v/>
      </c>
      <c r="L119" s="6" t="str">
        <f>IF(L$7&lt;=$B119,$B$4*LOGINV(RawData!O118,$J$2,$J$3),"")</f>
        <v/>
      </c>
      <c r="N119" s="6">
        <f t="shared" si="7"/>
        <v>433458.88340801303</v>
      </c>
    </row>
    <row r="120" spans="1:14" x14ac:dyDescent="0.25">
      <c r="A120" s="17">
        <f t="shared" si="5"/>
        <v>113</v>
      </c>
      <c r="B120">
        <f>SimNos!I116</f>
        <v>1</v>
      </c>
      <c r="E120" s="3">
        <f t="shared" si="6"/>
        <v>113</v>
      </c>
      <c r="F120" s="6">
        <f>IF(F$7&lt;=$B120,$B$4*LOGINV(RawData!I119,$J$2,$J$3),"")</f>
        <v>194019.25241539846</v>
      </c>
      <c r="G120" s="6" t="str">
        <f>IF(G$7&lt;=$B120,$B$4*LOGINV(RawData!J119,$J$2,$J$3),"")</f>
        <v/>
      </c>
      <c r="H120" s="6" t="str">
        <f>IF(H$7&lt;=$B120,$B$4*LOGINV(RawData!K119,$J$2,$J$3),"")</f>
        <v/>
      </c>
      <c r="I120" s="6" t="str">
        <f>IF(I$7&lt;=$B120,$B$4*LOGINV(RawData!L119,$J$2,$J$3),"")</f>
        <v/>
      </c>
      <c r="J120" s="6" t="str">
        <f>IF(J$7&lt;=$B120,$B$4*LOGINV(RawData!M119,$J$2,$J$3),"")</f>
        <v/>
      </c>
      <c r="K120" s="6" t="str">
        <f>IF(K$7&lt;=$B120,$B$4*LOGINV(RawData!N119,$J$2,$J$3),"")</f>
        <v/>
      </c>
      <c r="L120" s="6" t="str">
        <f>IF(L$7&lt;=$B120,$B$4*LOGINV(RawData!O119,$J$2,$J$3),"")</f>
        <v/>
      </c>
      <c r="N120" s="6">
        <f t="shared" si="7"/>
        <v>194019.25241539846</v>
      </c>
    </row>
    <row r="121" spans="1:14" x14ac:dyDescent="0.25">
      <c r="A121" s="17">
        <f t="shared" si="5"/>
        <v>114</v>
      </c>
      <c r="B121">
        <f>SimNos!I117</f>
        <v>4</v>
      </c>
      <c r="E121" s="3">
        <f t="shared" si="6"/>
        <v>114</v>
      </c>
      <c r="F121" s="6">
        <f>IF(F$7&lt;=$B121,$B$4*LOGINV(RawData!I120,$J$2,$J$3),"")</f>
        <v>10924.852537557545</v>
      </c>
      <c r="G121" s="6">
        <f>IF(G$7&lt;=$B121,$B$4*LOGINV(RawData!J120,$J$2,$J$3),"")</f>
        <v>502.1234438027613</v>
      </c>
      <c r="H121" s="6">
        <f>IF(H$7&lt;=$B121,$B$4*LOGINV(RawData!K120,$J$2,$J$3),"")</f>
        <v>34507.31261603241</v>
      </c>
      <c r="I121" s="6">
        <f>IF(I$7&lt;=$B121,$B$4*LOGINV(RawData!L120,$J$2,$J$3),"")</f>
        <v>1486.4204820537498</v>
      </c>
      <c r="J121" s="6" t="str">
        <f>IF(J$7&lt;=$B121,$B$4*LOGINV(RawData!M120,$J$2,$J$3),"")</f>
        <v/>
      </c>
      <c r="K121" s="6" t="str">
        <f>IF(K$7&lt;=$B121,$B$4*LOGINV(RawData!N120,$J$2,$J$3),"")</f>
        <v/>
      </c>
      <c r="L121" s="6" t="str">
        <f>IF(L$7&lt;=$B121,$B$4*LOGINV(RawData!O120,$J$2,$J$3),"")</f>
        <v/>
      </c>
      <c r="N121" s="6">
        <f t="shared" si="7"/>
        <v>47420.709079446468</v>
      </c>
    </row>
    <row r="122" spans="1:14" x14ac:dyDescent="0.25">
      <c r="A122" s="17">
        <f t="shared" si="5"/>
        <v>115</v>
      </c>
      <c r="B122">
        <f>SimNos!I118</f>
        <v>0</v>
      </c>
      <c r="E122" s="3">
        <f t="shared" si="6"/>
        <v>115</v>
      </c>
      <c r="F122" s="6" t="str">
        <f>IF(F$7&lt;=$B122,$B$4*LOGINV(RawData!I121,$J$2,$J$3),"")</f>
        <v/>
      </c>
      <c r="G122" s="6" t="str">
        <f>IF(G$7&lt;=$B122,$B$4*LOGINV(RawData!J121,$J$2,$J$3),"")</f>
        <v/>
      </c>
      <c r="H122" s="6" t="str">
        <f>IF(H$7&lt;=$B122,$B$4*LOGINV(RawData!K121,$J$2,$J$3),"")</f>
        <v/>
      </c>
      <c r="I122" s="6" t="str">
        <f>IF(I$7&lt;=$B122,$B$4*LOGINV(RawData!L121,$J$2,$J$3),"")</f>
        <v/>
      </c>
      <c r="J122" s="6" t="str">
        <f>IF(J$7&lt;=$B122,$B$4*LOGINV(RawData!M121,$J$2,$J$3),"")</f>
        <v/>
      </c>
      <c r="K122" s="6" t="str">
        <f>IF(K$7&lt;=$B122,$B$4*LOGINV(RawData!N121,$J$2,$J$3),"")</f>
        <v/>
      </c>
      <c r="L122" s="6" t="str">
        <f>IF(L$7&lt;=$B122,$B$4*LOGINV(RawData!O121,$J$2,$J$3),"")</f>
        <v/>
      </c>
      <c r="N122" s="6">
        <f t="shared" si="7"/>
        <v>0</v>
      </c>
    </row>
    <row r="123" spans="1:14" x14ac:dyDescent="0.25">
      <c r="A123" s="17">
        <f t="shared" si="5"/>
        <v>116</v>
      </c>
      <c r="B123">
        <f>SimNos!I119</f>
        <v>4</v>
      </c>
      <c r="E123" s="3">
        <f t="shared" si="6"/>
        <v>116</v>
      </c>
      <c r="F123" s="6">
        <f>IF(F$7&lt;=$B123,$B$4*LOGINV(RawData!I122,$J$2,$J$3),"")</f>
        <v>16656.423277325695</v>
      </c>
      <c r="G123" s="6">
        <f>IF(G$7&lt;=$B123,$B$4*LOGINV(RawData!J122,$J$2,$J$3),"")</f>
        <v>179207.02088375416</v>
      </c>
      <c r="H123" s="6">
        <f>IF(H$7&lt;=$B123,$B$4*LOGINV(RawData!K122,$J$2,$J$3),"")</f>
        <v>79.938918016571193</v>
      </c>
      <c r="I123" s="6">
        <f>IF(I$7&lt;=$B123,$B$4*LOGINV(RawData!L122,$J$2,$J$3),"")</f>
        <v>25654.210768660625</v>
      </c>
      <c r="J123" s="6" t="str">
        <f>IF(J$7&lt;=$B123,$B$4*LOGINV(RawData!M122,$J$2,$J$3),"")</f>
        <v/>
      </c>
      <c r="K123" s="6" t="str">
        <f>IF(K$7&lt;=$B123,$B$4*LOGINV(RawData!N122,$J$2,$J$3),"")</f>
        <v/>
      </c>
      <c r="L123" s="6" t="str">
        <f>IF(L$7&lt;=$B123,$B$4*LOGINV(RawData!O122,$J$2,$J$3),"")</f>
        <v/>
      </c>
      <c r="N123" s="6">
        <f t="shared" si="7"/>
        <v>221597.59384775703</v>
      </c>
    </row>
    <row r="124" spans="1:14" x14ac:dyDescent="0.25">
      <c r="A124" s="17">
        <f t="shared" si="5"/>
        <v>117</v>
      </c>
      <c r="B124">
        <f>SimNos!I120</f>
        <v>1</v>
      </c>
      <c r="E124" s="3">
        <f t="shared" si="6"/>
        <v>117</v>
      </c>
      <c r="F124" s="6">
        <f>IF(F$7&lt;=$B124,$B$4*LOGINV(RawData!I123,$J$2,$J$3),"")</f>
        <v>19321.273670135528</v>
      </c>
      <c r="G124" s="6" t="str">
        <f>IF(G$7&lt;=$B124,$B$4*LOGINV(RawData!J123,$J$2,$J$3),"")</f>
        <v/>
      </c>
      <c r="H124" s="6" t="str">
        <f>IF(H$7&lt;=$B124,$B$4*LOGINV(RawData!K123,$J$2,$J$3),"")</f>
        <v/>
      </c>
      <c r="I124" s="6" t="str">
        <f>IF(I$7&lt;=$B124,$B$4*LOGINV(RawData!L123,$J$2,$J$3),"")</f>
        <v/>
      </c>
      <c r="J124" s="6" t="str">
        <f>IF(J$7&lt;=$B124,$B$4*LOGINV(RawData!M123,$J$2,$J$3),"")</f>
        <v/>
      </c>
      <c r="K124" s="6" t="str">
        <f>IF(K$7&lt;=$B124,$B$4*LOGINV(RawData!N123,$J$2,$J$3),"")</f>
        <v/>
      </c>
      <c r="L124" s="6" t="str">
        <f>IF(L$7&lt;=$B124,$B$4*LOGINV(RawData!O123,$J$2,$J$3),"")</f>
        <v/>
      </c>
      <c r="N124" s="6">
        <f t="shared" si="7"/>
        <v>19321.273670135528</v>
      </c>
    </row>
    <row r="125" spans="1:14" x14ac:dyDescent="0.25">
      <c r="A125" s="17">
        <f t="shared" si="5"/>
        <v>118</v>
      </c>
      <c r="B125">
        <f>SimNos!I121</f>
        <v>5</v>
      </c>
      <c r="E125" s="3">
        <f t="shared" si="6"/>
        <v>118</v>
      </c>
      <c r="F125" s="6">
        <f>IF(F$7&lt;=$B125,$B$4*LOGINV(RawData!I124,$J$2,$J$3),"")</f>
        <v>989366.09615969786</v>
      </c>
      <c r="G125" s="6">
        <f>IF(G$7&lt;=$B125,$B$4*LOGINV(RawData!J124,$J$2,$J$3),"")</f>
        <v>1635.2489251241325</v>
      </c>
      <c r="H125" s="6">
        <f>IF(H$7&lt;=$B125,$B$4*LOGINV(RawData!K124,$J$2,$J$3),"")</f>
        <v>5573.5946754701081</v>
      </c>
      <c r="I125" s="6">
        <f>IF(I$7&lt;=$B125,$B$4*LOGINV(RawData!L124,$J$2,$J$3),"")</f>
        <v>286040.7677903673</v>
      </c>
      <c r="J125" s="6">
        <f>IF(J$7&lt;=$B125,$B$4*LOGINV(RawData!M124,$J$2,$J$3),"")</f>
        <v>77736.018911742911</v>
      </c>
      <c r="K125" s="6" t="str">
        <f>IF(K$7&lt;=$B125,$B$4*LOGINV(RawData!N124,$J$2,$J$3),"")</f>
        <v/>
      </c>
      <c r="L125" s="6" t="str">
        <f>IF(L$7&lt;=$B125,$B$4*LOGINV(RawData!O124,$J$2,$J$3),"")</f>
        <v/>
      </c>
      <c r="N125" s="6">
        <f t="shared" si="7"/>
        <v>1360351.7264624024</v>
      </c>
    </row>
    <row r="126" spans="1:14" x14ac:dyDescent="0.25">
      <c r="A126" s="17">
        <f t="shared" si="5"/>
        <v>119</v>
      </c>
      <c r="B126">
        <f>SimNos!I122</f>
        <v>2</v>
      </c>
      <c r="E126" s="3">
        <f t="shared" si="6"/>
        <v>119</v>
      </c>
      <c r="F126" s="6">
        <f>IF(F$7&lt;=$B126,$B$4*LOGINV(RawData!I125,$J$2,$J$3),"")</f>
        <v>6722.0427647922907</v>
      </c>
      <c r="G126" s="6">
        <f>IF(G$7&lt;=$B126,$B$4*LOGINV(RawData!J125,$J$2,$J$3),"")</f>
        <v>6684.3858445670303</v>
      </c>
      <c r="H126" s="6" t="str">
        <f>IF(H$7&lt;=$B126,$B$4*LOGINV(RawData!K125,$J$2,$J$3),"")</f>
        <v/>
      </c>
      <c r="I126" s="6" t="str">
        <f>IF(I$7&lt;=$B126,$B$4*LOGINV(RawData!L125,$J$2,$J$3),"")</f>
        <v/>
      </c>
      <c r="J126" s="6" t="str">
        <f>IF(J$7&lt;=$B126,$B$4*LOGINV(RawData!M125,$J$2,$J$3),"")</f>
        <v/>
      </c>
      <c r="K126" s="6" t="str">
        <f>IF(K$7&lt;=$B126,$B$4*LOGINV(RawData!N125,$J$2,$J$3),"")</f>
        <v/>
      </c>
      <c r="L126" s="6" t="str">
        <f>IF(L$7&lt;=$B126,$B$4*LOGINV(RawData!O125,$J$2,$J$3),"")</f>
        <v/>
      </c>
      <c r="N126" s="6">
        <f t="shared" si="7"/>
        <v>13406.428609359322</v>
      </c>
    </row>
    <row r="127" spans="1:14" x14ac:dyDescent="0.25">
      <c r="A127" s="17">
        <f t="shared" si="5"/>
        <v>120</v>
      </c>
      <c r="B127">
        <f>SimNos!I123</f>
        <v>3</v>
      </c>
      <c r="E127" s="3">
        <f t="shared" si="6"/>
        <v>120</v>
      </c>
      <c r="F127" s="6">
        <f>IF(F$7&lt;=$B127,$B$4*LOGINV(RawData!I126,$J$2,$J$3),"")</f>
        <v>7584.5781148008109</v>
      </c>
      <c r="G127" s="6">
        <f>IF(G$7&lt;=$B127,$B$4*LOGINV(RawData!J126,$J$2,$J$3),"")</f>
        <v>184786.66795654056</v>
      </c>
      <c r="H127" s="6">
        <f>IF(H$7&lt;=$B127,$B$4*LOGINV(RawData!K126,$J$2,$J$3),"")</f>
        <v>34336.631111455732</v>
      </c>
      <c r="I127" s="6" t="str">
        <f>IF(I$7&lt;=$B127,$B$4*LOGINV(RawData!L126,$J$2,$J$3),"")</f>
        <v/>
      </c>
      <c r="J127" s="6" t="str">
        <f>IF(J$7&lt;=$B127,$B$4*LOGINV(RawData!M126,$J$2,$J$3),"")</f>
        <v/>
      </c>
      <c r="K127" s="6" t="str">
        <f>IF(K$7&lt;=$B127,$B$4*LOGINV(RawData!N126,$J$2,$J$3),"")</f>
        <v/>
      </c>
      <c r="L127" s="6" t="str">
        <f>IF(L$7&lt;=$B127,$B$4*LOGINV(RawData!O126,$J$2,$J$3),"")</f>
        <v/>
      </c>
      <c r="N127" s="6">
        <f t="shared" si="7"/>
        <v>226707.87718279712</v>
      </c>
    </row>
    <row r="128" spans="1:14" x14ac:dyDescent="0.25">
      <c r="A128" s="17">
        <f t="shared" si="5"/>
        <v>121</v>
      </c>
      <c r="B128">
        <f>SimNos!I124</f>
        <v>0</v>
      </c>
      <c r="E128" s="3">
        <f t="shared" si="6"/>
        <v>121</v>
      </c>
      <c r="F128" s="6" t="str">
        <f>IF(F$7&lt;=$B128,$B$4*LOGINV(RawData!I127,$J$2,$J$3),"")</f>
        <v/>
      </c>
      <c r="G128" s="6" t="str">
        <f>IF(G$7&lt;=$B128,$B$4*LOGINV(RawData!J127,$J$2,$J$3),"")</f>
        <v/>
      </c>
      <c r="H128" s="6" t="str">
        <f>IF(H$7&lt;=$B128,$B$4*LOGINV(RawData!K127,$J$2,$J$3),"")</f>
        <v/>
      </c>
      <c r="I128" s="6" t="str">
        <f>IF(I$7&lt;=$B128,$B$4*LOGINV(RawData!L127,$J$2,$J$3),"")</f>
        <v/>
      </c>
      <c r="J128" s="6" t="str">
        <f>IF(J$7&lt;=$B128,$B$4*LOGINV(RawData!M127,$J$2,$J$3),"")</f>
        <v/>
      </c>
      <c r="K128" s="6" t="str">
        <f>IF(K$7&lt;=$B128,$B$4*LOGINV(RawData!N127,$J$2,$J$3),"")</f>
        <v/>
      </c>
      <c r="L128" s="6" t="str">
        <f>IF(L$7&lt;=$B128,$B$4*LOGINV(RawData!O127,$J$2,$J$3),"")</f>
        <v/>
      </c>
      <c r="N128" s="6">
        <f t="shared" si="7"/>
        <v>0</v>
      </c>
    </row>
    <row r="129" spans="1:14" x14ac:dyDescent="0.25">
      <c r="A129" s="17">
        <f t="shared" si="5"/>
        <v>122</v>
      </c>
      <c r="B129">
        <f>SimNos!I125</f>
        <v>0</v>
      </c>
      <c r="E129" s="3">
        <f t="shared" si="6"/>
        <v>122</v>
      </c>
      <c r="F129" s="6" t="str">
        <f>IF(F$7&lt;=$B129,$B$4*LOGINV(RawData!I128,$J$2,$J$3),"")</f>
        <v/>
      </c>
      <c r="G129" s="6" t="str">
        <f>IF(G$7&lt;=$B129,$B$4*LOGINV(RawData!J128,$J$2,$J$3),"")</f>
        <v/>
      </c>
      <c r="H129" s="6" t="str">
        <f>IF(H$7&lt;=$B129,$B$4*LOGINV(RawData!K128,$J$2,$J$3),"")</f>
        <v/>
      </c>
      <c r="I129" s="6" t="str">
        <f>IF(I$7&lt;=$B129,$B$4*LOGINV(RawData!L128,$J$2,$J$3),"")</f>
        <v/>
      </c>
      <c r="J129" s="6" t="str">
        <f>IF(J$7&lt;=$B129,$B$4*LOGINV(RawData!M128,$J$2,$J$3),"")</f>
        <v/>
      </c>
      <c r="K129" s="6" t="str">
        <f>IF(K$7&lt;=$B129,$B$4*LOGINV(RawData!N128,$J$2,$J$3),"")</f>
        <v/>
      </c>
      <c r="L129" s="6" t="str">
        <f>IF(L$7&lt;=$B129,$B$4*LOGINV(RawData!O128,$J$2,$J$3),"")</f>
        <v/>
      </c>
      <c r="N129" s="6">
        <f t="shared" si="7"/>
        <v>0</v>
      </c>
    </row>
    <row r="130" spans="1:14" x14ac:dyDescent="0.25">
      <c r="A130" s="17">
        <f t="shared" si="5"/>
        <v>123</v>
      </c>
      <c r="B130">
        <f>SimNos!I126</f>
        <v>2</v>
      </c>
      <c r="E130" s="3">
        <f t="shared" si="6"/>
        <v>123</v>
      </c>
      <c r="F130" s="6">
        <f>IF(F$7&lt;=$B130,$B$4*LOGINV(RawData!I129,$J$2,$J$3),"")</f>
        <v>53195.786934340453</v>
      </c>
      <c r="G130" s="6">
        <f>IF(G$7&lt;=$B130,$B$4*LOGINV(RawData!J129,$J$2,$J$3),"")</f>
        <v>22465.875979136195</v>
      </c>
      <c r="H130" s="6" t="str">
        <f>IF(H$7&lt;=$B130,$B$4*LOGINV(RawData!K129,$J$2,$J$3),"")</f>
        <v/>
      </c>
      <c r="I130" s="6" t="str">
        <f>IF(I$7&lt;=$B130,$B$4*LOGINV(RawData!L129,$J$2,$J$3),"")</f>
        <v/>
      </c>
      <c r="J130" s="6" t="str">
        <f>IF(J$7&lt;=$B130,$B$4*LOGINV(RawData!M129,$J$2,$J$3),"")</f>
        <v/>
      </c>
      <c r="K130" s="6" t="str">
        <f>IF(K$7&lt;=$B130,$B$4*LOGINV(RawData!N129,$J$2,$J$3),"")</f>
        <v/>
      </c>
      <c r="L130" s="6" t="str">
        <f>IF(L$7&lt;=$B130,$B$4*LOGINV(RawData!O129,$J$2,$J$3),"")</f>
        <v/>
      </c>
      <c r="N130" s="6">
        <f t="shared" si="7"/>
        <v>75661.662913476641</v>
      </c>
    </row>
    <row r="131" spans="1:14" x14ac:dyDescent="0.25">
      <c r="A131" s="17">
        <f t="shared" si="5"/>
        <v>124</v>
      </c>
      <c r="B131">
        <f>SimNos!I127</f>
        <v>1</v>
      </c>
      <c r="E131" s="3">
        <f t="shared" si="6"/>
        <v>124</v>
      </c>
      <c r="F131" s="6">
        <f>IF(F$7&lt;=$B131,$B$4*LOGINV(RawData!I130,$J$2,$J$3),"")</f>
        <v>5860.1269559463162</v>
      </c>
      <c r="G131" s="6" t="str">
        <f>IF(G$7&lt;=$B131,$B$4*LOGINV(RawData!J130,$J$2,$J$3),"")</f>
        <v/>
      </c>
      <c r="H131" s="6" t="str">
        <f>IF(H$7&lt;=$B131,$B$4*LOGINV(RawData!K130,$J$2,$J$3),"")</f>
        <v/>
      </c>
      <c r="I131" s="6" t="str">
        <f>IF(I$7&lt;=$B131,$B$4*LOGINV(RawData!L130,$J$2,$J$3),"")</f>
        <v/>
      </c>
      <c r="J131" s="6" t="str">
        <f>IF(J$7&lt;=$B131,$B$4*LOGINV(RawData!M130,$J$2,$J$3),"")</f>
        <v/>
      </c>
      <c r="K131" s="6" t="str">
        <f>IF(K$7&lt;=$B131,$B$4*LOGINV(RawData!N130,$J$2,$J$3),"")</f>
        <v/>
      </c>
      <c r="L131" s="6" t="str">
        <f>IF(L$7&lt;=$B131,$B$4*LOGINV(RawData!O130,$J$2,$J$3),"")</f>
        <v/>
      </c>
      <c r="N131" s="6">
        <f t="shared" si="7"/>
        <v>5860.1269559463162</v>
      </c>
    </row>
    <row r="132" spans="1:14" x14ac:dyDescent="0.25">
      <c r="A132" s="17">
        <f t="shared" si="5"/>
        <v>125</v>
      </c>
      <c r="B132">
        <f>SimNos!I128</f>
        <v>1</v>
      </c>
      <c r="E132" s="3">
        <f t="shared" si="6"/>
        <v>125</v>
      </c>
      <c r="F132" s="6">
        <f>IF(F$7&lt;=$B132,$B$4*LOGINV(RawData!I131,$J$2,$J$3),"")</f>
        <v>75187.505322190191</v>
      </c>
      <c r="G132" s="6" t="str">
        <f>IF(G$7&lt;=$B132,$B$4*LOGINV(RawData!J131,$J$2,$J$3),"")</f>
        <v/>
      </c>
      <c r="H132" s="6" t="str">
        <f>IF(H$7&lt;=$B132,$B$4*LOGINV(RawData!K131,$J$2,$J$3),"")</f>
        <v/>
      </c>
      <c r="I132" s="6" t="str">
        <f>IF(I$7&lt;=$B132,$B$4*LOGINV(RawData!L131,$J$2,$J$3),"")</f>
        <v/>
      </c>
      <c r="J132" s="6" t="str">
        <f>IF(J$7&lt;=$B132,$B$4*LOGINV(RawData!M131,$J$2,$J$3),"")</f>
        <v/>
      </c>
      <c r="K132" s="6" t="str">
        <f>IF(K$7&lt;=$B132,$B$4*LOGINV(RawData!N131,$J$2,$J$3),"")</f>
        <v/>
      </c>
      <c r="L132" s="6" t="str">
        <f>IF(L$7&lt;=$B132,$B$4*LOGINV(RawData!O131,$J$2,$J$3),"")</f>
        <v/>
      </c>
      <c r="N132" s="6">
        <f t="shared" si="7"/>
        <v>75187.505322190191</v>
      </c>
    </row>
    <row r="133" spans="1:14" x14ac:dyDescent="0.25">
      <c r="A133" s="17">
        <f t="shared" si="5"/>
        <v>126</v>
      </c>
      <c r="B133">
        <f>SimNos!I129</f>
        <v>4</v>
      </c>
      <c r="E133" s="3">
        <f t="shared" si="6"/>
        <v>126</v>
      </c>
      <c r="F133" s="6">
        <f>IF(F$7&lt;=$B133,$B$4*LOGINV(RawData!I132,$J$2,$J$3),"")</f>
        <v>2639.6208391978012</v>
      </c>
      <c r="G133" s="6">
        <f>IF(G$7&lt;=$B133,$B$4*LOGINV(RawData!J132,$J$2,$J$3),"")</f>
        <v>65028.304666549448</v>
      </c>
      <c r="H133" s="6">
        <f>IF(H$7&lt;=$B133,$B$4*LOGINV(RawData!K132,$J$2,$J$3),"")</f>
        <v>12765.041391375402</v>
      </c>
      <c r="I133" s="6">
        <f>IF(I$7&lt;=$B133,$B$4*LOGINV(RawData!L132,$J$2,$J$3),"")</f>
        <v>336159.52925752813</v>
      </c>
      <c r="J133" s="6" t="str">
        <f>IF(J$7&lt;=$B133,$B$4*LOGINV(RawData!M132,$J$2,$J$3),"")</f>
        <v/>
      </c>
      <c r="K133" s="6" t="str">
        <f>IF(K$7&lt;=$B133,$B$4*LOGINV(RawData!N132,$J$2,$J$3),"")</f>
        <v/>
      </c>
      <c r="L133" s="6" t="str">
        <f>IF(L$7&lt;=$B133,$B$4*LOGINV(RawData!O132,$J$2,$J$3),"")</f>
        <v/>
      </c>
      <c r="N133" s="6">
        <f t="shared" si="7"/>
        <v>416592.49615465081</v>
      </c>
    </row>
    <row r="134" spans="1:14" x14ac:dyDescent="0.25">
      <c r="A134" s="17">
        <f t="shared" si="5"/>
        <v>127</v>
      </c>
      <c r="B134">
        <f>SimNos!I130</f>
        <v>2</v>
      </c>
      <c r="E134" s="3">
        <f t="shared" si="6"/>
        <v>127</v>
      </c>
      <c r="F134" s="6">
        <f>IF(F$7&lt;=$B134,$B$4*LOGINV(RawData!I133,$J$2,$J$3),"")</f>
        <v>3935.8656997866906</v>
      </c>
      <c r="G134" s="6">
        <f>IF(G$7&lt;=$B134,$B$4*LOGINV(RawData!J133,$J$2,$J$3),"")</f>
        <v>22606.267904804852</v>
      </c>
      <c r="H134" s="6" t="str">
        <f>IF(H$7&lt;=$B134,$B$4*LOGINV(RawData!K133,$J$2,$J$3),"")</f>
        <v/>
      </c>
      <c r="I134" s="6" t="str">
        <f>IF(I$7&lt;=$B134,$B$4*LOGINV(RawData!L133,$J$2,$J$3),"")</f>
        <v/>
      </c>
      <c r="J134" s="6" t="str">
        <f>IF(J$7&lt;=$B134,$B$4*LOGINV(RawData!M133,$J$2,$J$3),"")</f>
        <v/>
      </c>
      <c r="K134" s="6" t="str">
        <f>IF(K$7&lt;=$B134,$B$4*LOGINV(RawData!N133,$J$2,$J$3),"")</f>
        <v/>
      </c>
      <c r="L134" s="6" t="str">
        <f>IF(L$7&lt;=$B134,$B$4*LOGINV(RawData!O133,$J$2,$J$3),"")</f>
        <v/>
      </c>
      <c r="N134" s="6">
        <f t="shared" si="7"/>
        <v>26542.133604591541</v>
      </c>
    </row>
    <row r="135" spans="1:14" x14ac:dyDescent="0.25">
      <c r="A135" s="17">
        <f t="shared" si="5"/>
        <v>128</v>
      </c>
      <c r="B135">
        <f>SimNos!I131</f>
        <v>5</v>
      </c>
      <c r="E135" s="3">
        <f t="shared" si="6"/>
        <v>128</v>
      </c>
      <c r="F135" s="6">
        <f>IF(F$7&lt;=$B135,$B$4*LOGINV(RawData!I134,$J$2,$J$3),"")</f>
        <v>10333.693780695126</v>
      </c>
      <c r="G135" s="6">
        <f>IF(G$7&lt;=$B135,$B$4*LOGINV(RawData!J134,$J$2,$J$3),"")</f>
        <v>25388.294260313764</v>
      </c>
      <c r="H135" s="6">
        <f>IF(H$7&lt;=$B135,$B$4*LOGINV(RawData!K134,$J$2,$J$3),"")</f>
        <v>6898.16968874546</v>
      </c>
      <c r="I135" s="6">
        <f>IF(I$7&lt;=$B135,$B$4*LOGINV(RawData!L134,$J$2,$J$3),"")</f>
        <v>12033.141702235176</v>
      </c>
      <c r="J135" s="6">
        <f>IF(J$7&lt;=$B135,$B$4*LOGINV(RawData!M134,$J$2,$J$3),"")</f>
        <v>24899.605676327788</v>
      </c>
      <c r="K135" s="6" t="str">
        <f>IF(K$7&lt;=$B135,$B$4*LOGINV(RawData!N134,$J$2,$J$3),"")</f>
        <v/>
      </c>
      <c r="L135" s="6" t="str">
        <f>IF(L$7&lt;=$B135,$B$4*LOGINV(RawData!O134,$J$2,$J$3),"")</f>
        <v/>
      </c>
      <c r="N135" s="6">
        <f t="shared" si="7"/>
        <v>79552.905108317311</v>
      </c>
    </row>
    <row r="136" spans="1:14" x14ac:dyDescent="0.25">
      <c r="A136" s="17">
        <f t="shared" si="5"/>
        <v>129</v>
      </c>
      <c r="B136">
        <f>SimNos!I132</f>
        <v>5</v>
      </c>
      <c r="E136" s="3">
        <f t="shared" si="6"/>
        <v>129</v>
      </c>
      <c r="F136" s="6">
        <f>IF(F$7&lt;=$B136,$B$4*LOGINV(RawData!I135,$J$2,$J$3),"")</f>
        <v>234480.56385510249</v>
      </c>
      <c r="G136" s="6">
        <f>IF(G$7&lt;=$B136,$B$4*LOGINV(RawData!J135,$J$2,$J$3),"")</f>
        <v>428.33058644979519</v>
      </c>
      <c r="H136" s="6">
        <f>IF(H$7&lt;=$B136,$B$4*LOGINV(RawData!K135,$J$2,$J$3),"")</f>
        <v>43312.662882016761</v>
      </c>
      <c r="I136" s="6">
        <f>IF(I$7&lt;=$B136,$B$4*LOGINV(RawData!L135,$J$2,$J$3),"")</f>
        <v>16348.848822441943</v>
      </c>
      <c r="J136" s="6">
        <f>IF(J$7&lt;=$B136,$B$4*LOGINV(RawData!M135,$J$2,$J$3),"")</f>
        <v>3374.9665832649421</v>
      </c>
      <c r="K136" s="6" t="str">
        <f>IF(K$7&lt;=$B136,$B$4*LOGINV(RawData!N135,$J$2,$J$3),"")</f>
        <v/>
      </c>
      <c r="L136" s="6" t="str">
        <f>IF(L$7&lt;=$B136,$B$4*LOGINV(RawData!O135,$J$2,$J$3),"")</f>
        <v/>
      </c>
      <c r="N136" s="6">
        <f t="shared" si="7"/>
        <v>297945.3727292759</v>
      </c>
    </row>
    <row r="137" spans="1:14" x14ac:dyDescent="0.25">
      <c r="A137" s="17">
        <f t="shared" si="5"/>
        <v>130</v>
      </c>
      <c r="B137">
        <f>SimNos!I133</f>
        <v>3</v>
      </c>
      <c r="E137" s="3">
        <f t="shared" si="6"/>
        <v>130</v>
      </c>
      <c r="F137" s="6">
        <f>IF(F$7&lt;=$B137,$B$4*LOGINV(RawData!I136,$J$2,$J$3),"")</f>
        <v>150353.43457306182</v>
      </c>
      <c r="G137" s="6">
        <f>IF(G$7&lt;=$B137,$B$4*LOGINV(RawData!J136,$J$2,$J$3),"")</f>
        <v>43798.773272471728</v>
      </c>
      <c r="H137" s="6">
        <f>IF(H$7&lt;=$B137,$B$4*LOGINV(RawData!K136,$J$2,$J$3),"")</f>
        <v>31370.208301342864</v>
      </c>
      <c r="I137" s="6" t="str">
        <f>IF(I$7&lt;=$B137,$B$4*LOGINV(RawData!L136,$J$2,$J$3),"")</f>
        <v/>
      </c>
      <c r="J137" s="6" t="str">
        <f>IF(J$7&lt;=$B137,$B$4*LOGINV(RawData!M136,$J$2,$J$3),"")</f>
        <v/>
      </c>
      <c r="K137" s="6" t="str">
        <f>IF(K$7&lt;=$B137,$B$4*LOGINV(RawData!N136,$J$2,$J$3),"")</f>
        <v/>
      </c>
      <c r="L137" s="6" t="str">
        <f>IF(L$7&lt;=$B137,$B$4*LOGINV(RawData!O136,$J$2,$J$3),"")</f>
        <v/>
      </c>
      <c r="N137" s="6">
        <f t="shared" si="7"/>
        <v>225522.41614687641</v>
      </c>
    </row>
    <row r="138" spans="1:14" x14ac:dyDescent="0.25">
      <c r="A138" s="17">
        <f t="shared" ref="A138:A201" si="8">A137+1</f>
        <v>131</v>
      </c>
      <c r="B138">
        <f>SimNos!I134</f>
        <v>1</v>
      </c>
      <c r="E138" s="3">
        <f t="shared" ref="E138:E201" si="9">E137+1</f>
        <v>131</v>
      </c>
      <c r="F138" s="6">
        <f>IF(F$7&lt;=$B138,$B$4*LOGINV(RawData!I137,$J$2,$J$3),"")</f>
        <v>12774.530342968172</v>
      </c>
      <c r="G138" s="6" t="str">
        <f>IF(G$7&lt;=$B138,$B$4*LOGINV(RawData!J137,$J$2,$J$3),"")</f>
        <v/>
      </c>
      <c r="H138" s="6" t="str">
        <f>IF(H$7&lt;=$B138,$B$4*LOGINV(RawData!K137,$J$2,$J$3),"")</f>
        <v/>
      </c>
      <c r="I138" s="6" t="str">
        <f>IF(I$7&lt;=$B138,$B$4*LOGINV(RawData!L137,$J$2,$J$3),"")</f>
        <v/>
      </c>
      <c r="J138" s="6" t="str">
        <f>IF(J$7&lt;=$B138,$B$4*LOGINV(RawData!M137,$J$2,$J$3),"")</f>
        <v/>
      </c>
      <c r="K138" s="6" t="str">
        <f>IF(K$7&lt;=$B138,$B$4*LOGINV(RawData!N137,$J$2,$J$3),"")</f>
        <v/>
      </c>
      <c r="L138" s="6" t="str">
        <f>IF(L$7&lt;=$B138,$B$4*LOGINV(RawData!O137,$J$2,$J$3),"")</f>
        <v/>
      </c>
      <c r="N138" s="6">
        <f t="shared" si="7"/>
        <v>12774.530342968172</v>
      </c>
    </row>
    <row r="139" spans="1:14" x14ac:dyDescent="0.25">
      <c r="A139" s="17">
        <f t="shared" si="8"/>
        <v>132</v>
      </c>
      <c r="B139">
        <f>SimNos!I135</f>
        <v>0</v>
      </c>
      <c r="E139" s="3">
        <f t="shared" si="9"/>
        <v>132</v>
      </c>
      <c r="F139" s="6" t="str">
        <f>IF(F$7&lt;=$B139,$B$4*LOGINV(RawData!I138,$J$2,$J$3),"")</f>
        <v/>
      </c>
      <c r="G139" s="6" t="str">
        <f>IF(G$7&lt;=$B139,$B$4*LOGINV(RawData!J138,$J$2,$J$3),"")</f>
        <v/>
      </c>
      <c r="H139" s="6" t="str">
        <f>IF(H$7&lt;=$B139,$B$4*LOGINV(RawData!K138,$J$2,$J$3),"")</f>
        <v/>
      </c>
      <c r="I139" s="6" t="str">
        <f>IF(I$7&lt;=$B139,$B$4*LOGINV(RawData!L138,$J$2,$J$3),"")</f>
        <v/>
      </c>
      <c r="J139" s="6" t="str">
        <f>IF(J$7&lt;=$B139,$B$4*LOGINV(RawData!M138,$J$2,$J$3),"")</f>
        <v/>
      </c>
      <c r="K139" s="6" t="str">
        <f>IF(K$7&lt;=$B139,$B$4*LOGINV(RawData!N138,$J$2,$J$3),"")</f>
        <v/>
      </c>
      <c r="L139" s="6" t="str">
        <f>IF(L$7&lt;=$B139,$B$4*LOGINV(RawData!O138,$J$2,$J$3),"")</f>
        <v/>
      </c>
      <c r="N139" s="6">
        <f t="shared" si="7"/>
        <v>0</v>
      </c>
    </row>
    <row r="140" spans="1:14" x14ac:dyDescent="0.25">
      <c r="A140" s="17">
        <f t="shared" si="8"/>
        <v>133</v>
      </c>
      <c r="B140">
        <f>SimNos!I136</f>
        <v>1</v>
      </c>
      <c r="E140" s="3">
        <f t="shared" si="9"/>
        <v>133</v>
      </c>
      <c r="F140" s="6">
        <f>IF(F$7&lt;=$B140,$B$4*LOGINV(RawData!I139,$J$2,$J$3),"")</f>
        <v>26630.227695313431</v>
      </c>
      <c r="G140" s="6" t="str">
        <f>IF(G$7&lt;=$B140,$B$4*LOGINV(RawData!J139,$J$2,$J$3),"")</f>
        <v/>
      </c>
      <c r="H140" s="6" t="str">
        <f>IF(H$7&lt;=$B140,$B$4*LOGINV(RawData!K139,$J$2,$J$3),"")</f>
        <v/>
      </c>
      <c r="I140" s="6" t="str">
        <f>IF(I$7&lt;=$B140,$B$4*LOGINV(RawData!L139,$J$2,$J$3),"")</f>
        <v/>
      </c>
      <c r="J140" s="6" t="str">
        <f>IF(J$7&lt;=$B140,$B$4*LOGINV(RawData!M139,$J$2,$J$3),"")</f>
        <v/>
      </c>
      <c r="K140" s="6" t="str">
        <f>IF(K$7&lt;=$B140,$B$4*LOGINV(RawData!N139,$J$2,$J$3),"")</f>
        <v/>
      </c>
      <c r="L140" s="6" t="str">
        <f>IF(L$7&lt;=$B140,$B$4*LOGINV(RawData!O139,$J$2,$J$3),"")</f>
        <v/>
      </c>
      <c r="N140" s="6">
        <f t="shared" si="7"/>
        <v>26630.227695313431</v>
      </c>
    </row>
    <row r="141" spans="1:14" x14ac:dyDescent="0.25">
      <c r="A141" s="17">
        <f t="shared" si="8"/>
        <v>134</v>
      </c>
      <c r="B141">
        <f>SimNos!I137</f>
        <v>7</v>
      </c>
      <c r="E141" s="3">
        <f t="shared" si="9"/>
        <v>134</v>
      </c>
      <c r="F141" s="6">
        <f>IF(F$7&lt;=$B141,$B$4*LOGINV(RawData!I140,$J$2,$J$3),"")</f>
        <v>37758.201105783432</v>
      </c>
      <c r="G141" s="6">
        <f>IF(G$7&lt;=$B141,$B$4*LOGINV(RawData!J140,$J$2,$J$3),"")</f>
        <v>31199.83066620633</v>
      </c>
      <c r="H141" s="6">
        <f>IF(H$7&lt;=$B141,$B$4*LOGINV(RawData!K140,$J$2,$J$3),"")</f>
        <v>31784.333450716029</v>
      </c>
      <c r="I141" s="6">
        <f>IF(I$7&lt;=$B141,$B$4*LOGINV(RawData!L140,$J$2,$J$3),"")</f>
        <v>51188.50676651438</v>
      </c>
      <c r="J141" s="6">
        <f>IF(J$7&lt;=$B141,$B$4*LOGINV(RawData!M140,$J$2,$J$3),"")</f>
        <v>1704.2799648394725</v>
      </c>
      <c r="K141" s="6">
        <f>IF(K$7&lt;=$B141,$B$4*LOGINV(RawData!N140,$J$2,$J$3),"")</f>
        <v>51895.231146153506</v>
      </c>
      <c r="L141" s="6">
        <f>IF(L$7&lt;=$B141,$B$4*LOGINV(RawData!O140,$J$2,$J$3),"")</f>
        <v>59644.66847664096</v>
      </c>
      <c r="N141" s="6">
        <f t="shared" si="7"/>
        <v>265175.05157685414</v>
      </c>
    </row>
    <row r="142" spans="1:14" x14ac:dyDescent="0.25">
      <c r="A142" s="17">
        <f t="shared" si="8"/>
        <v>135</v>
      </c>
      <c r="B142">
        <f>SimNos!I138</f>
        <v>3</v>
      </c>
      <c r="E142" s="3">
        <f t="shared" si="9"/>
        <v>135</v>
      </c>
      <c r="F142" s="6">
        <f>IF(F$7&lt;=$B142,$B$4*LOGINV(RawData!I141,$J$2,$J$3),"")</f>
        <v>127719.10720754472</v>
      </c>
      <c r="G142" s="6">
        <f>IF(G$7&lt;=$B142,$B$4*LOGINV(RawData!J141,$J$2,$J$3),"")</f>
        <v>88863.036093002651</v>
      </c>
      <c r="H142" s="6">
        <f>IF(H$7&lt;=$B142,$B$4*LOGINV(RawData!K141,$J$2,$J$3),"")</f>
        <v>5957.8649162291886</v>
      </c>
      <c r="I142" s="6" t="str">
        <f>IF(I$7&lt;=$B142,$B$4*LOGINV(RawData!L141,$J$2,$J$3),"")</f>
        <v/>
      </c>
      <c r="J142" s="6" t="str">
        <f>IF(J$7&lt;=$B142,$B$4*LOGINV(RawData!M141,$J$2,$J$3),"")</f>
        <v/>
      </c>
      <c r="K142" s="6" t="str">
        <f>IF(K$7&lt;=$B142,$B$4*LOGINV(RawData!N141,$J$2,$J$3),"")</f>
        <v/>
      </c>
      <c r="L142" s="6" t="str">
        <f>IF(L$7&lt;=$B142,$B$4*LOGINV(RawData!O141,$J$2,$J$3),"")</f>
        <v/>
      </c>
      <c r="N142" s="6">
        <f t="shared" si="7"/>
        <v>222540.00821677656</v>
      </c>
    </row>
    <row r="143" spans="1:14" x14ac:dyDescent="0.25">
      <c r="A143" s="17">
        <f t="shared" si="8"/>
        <v>136</v>
      </c>
      <c r="B143">
        <f>SimNos!I139</f>
        <v>0</v>
      </c>
      <c r="E143" s="3">
        <f t="shared" si="9"/>
        <v>136</v>
      </c>
      <c r="F143" s="6" t="str">
        <f>IF(F$7&lt;=$B143,$B$4*LOGINV(RawData!I142,$J$2,$J$3),"")</f>
        <v/>
      </c>
      <c r="G143" s="6" t="str">
        <f>IF(G$7&lt;=$B143,$B$4*LOGINV(RawData!J142,$J$2,$J$3),"")</f>
        <v/>
      </c>
      <c r="H143" s="6" t="str">
        <f>IF(H$7&lt;=$B143,$B$4*LOGINV(RawData!K142,$J$2,$J$3),"")</f>
        <v/>
      </c>
      <c r="I143" s="6" t="str">
        <f>IF(I$7&lt;=$B143,$B$4*LOGINV(RawData!L142,$J$2,$J$3),"")</f>
        <v/>
      </c>
      <c r="J143" s="6" t="str">
        <f>IF(J$7&lt;=$B143,$B$4*LOGINV(RawData!M142,$J$2,$J$3),"")</f>
        <v/>
      </c>
      <c r="K143" s="6" t="str">
        <f>IF(K$7&lt;=$B143,$B$4*LOGINV(RawData!N142,$J$2,$J$3),"")</f>
        <v/>
      </c>
      <c r="L143" s="6" t="str">
        <f>IF(L$7&lt;=$B143,$B$4*LOGINV(RawData!O142,$J$2,$J$3),"")</f>
        <v/>
      </c>
      <c r="N143" s="6">
        <f t="shared" si="7"/>
        <v>0</v>
      </c>
    </row>
    <row r="144" spans="1:14" x14ac:dyDescent="0.25">
      <c r="A144" s="17">
        <f t="shared" si="8"/>
        <v>137</v>
      </c>
      <c r="B144">
        <f>SimNos!I140</f>
        <v>3</v>
      </c>
      <c r="E144" s="3">
        <f t="shared" si="9"/>
        <v>137</v>
      </c>
      <c r="F144" s="6">
        <f>IF(F$7&lt;=$B144,$B$4*LOGINV(RawData!I143,$J$2,$J$3),"")</f>
        <v>31173.647567088716</v>
      </c>
      <c r="G144" s="6">
        <f>IF(G$7&lt;=$B144,$B$4*LOGINV(RawData!J143,$J$2,$J$3),"")</f>
        <v>98900.884834706259</v>
      </c>
      <c r="H144" s="6">
        <f>IF(H$7&lt;=$B144,$B$4*LOGINV(RawData!K143,$J$2,$J$3),"")</f>
        <v>3625.6691750197056</v>
      </c>
      <c r="I144" s="6" t="str">
        <f>IF(I$7&lt;=$B144,$B$4*LOGINV(RawData!L143,$J$2,$J$3),"")</f>
        <v/>
      </c>
      <c r="J144" s="6" t="str">
        <f>IF(J$7&lt;=$B144,$B$4*LOGINV(RawData!M143,$J$2,$J$3),"")</f>
        <v/>
      </c>
      <c r="K144" s="6" t="str">
        <f>IF(K$7&lt;=$B144,$B$4*LOGINV(RawData!N143,$J$2,$J$3),"")</f>
        <v/>
      </c>
      <c r="L144" s="6" t="str">
        <f>IF(L$7&lt;=$B144,$B$4*LOGINV(RawData!O143,$J$2,$J$3),"")</f>
        <v/>
      </c>
      <c r="N144" s="6">
        <f t="shared" si="7"/>
        <v>133700.20157681467</v>
      </c>
    </row>
    <row r="145" spans="1:14" x14ac:dyDescent="0.25">
      <c r="A145" s="17">
        <f t="shared" si="8"/>
        <v>138</v>
      </c>
      <c r="B145">
        <f>SimNos!I141</f>
        <v>0</v>
      </c>
      <c r="E145" s="3">
        <f t="shared" si="9"/>
        <v>138</v>
      </c>
      <c r="F145" s="6" t="str">
        <f>IF(F$7&lt;=$B145,$B$4*LOGINV(RawData!I144,$J$2,$J$3),"")</f>
        <v/>
      </c>
      <c r="G145" s="6" t="str">
        <f>IF(G$7&lt;=$B145,$B$4*LOGINV(RawData!J144,$J$2,$J$3),"")</f>
        <v/>
      </c>
      <c r="H145" s="6" t="str">
        <f>IF(H$7&lt;=$B145,$B$4*LOGINV(RawData!K144,$J$2,$J$3),"")</f>
        <v/>
      </c>
      <c r="I145" s="6" t="str">
        <f>IF(I$7&lt;=$B145,$B$4*LOGINV(RawData!L144,$J$2,$J$3),"")</f>
        <v/>
      </c>
      <c r="J145" s="6" t="str">
        <f>IF(J$7&lt;=$B145,$B$4*LOGINV(RawData!M144,$J$2,$J$3),"")</f>
        <v/>
      </c>
      <c r="K145" s="6" t="str">
        <f>IF(K$7&lt;=$B145,$B$4*LOGINV(RawData!N144,$J$2,$J$3),"")</f>
        <v/>
      </c>
      <c r="L145" s="6" t="str">
        <f>IF(L$7&lt;=$B145,$B$4*LOGINV(RawData!O144,$J$2,$J$3),"")</f>
        <v/>
      </c>
      <c r="N145" s="6">
        <f t="shared" si="7"/>
        <v>0</v>
      </c>
    </row>
    <row r="146" spans="1:14" x14ac:dyDescent="0.25">
      <c r="A146" s="17">
        <f t="shared" si="8"/>
        <v>139</v>
      </c>
      <c r="B146">
        <f>SimNos!I142</f>
        <v>2</v>
      </c>
      <c r="E146" s="3">
        <f t="shared" si="9"/>
        <v>139</v>
      </c>
      <c r="F146" s="6">
        <f>IF(F$7&lt;=$B146,$B$4*LOGINV(RawData!I145,$J$2,$J$3),"")</f>
        <v>57672.146078470418</v>
      </c>
      <c r="G146" s="6">
        <f>IF(G$7&lt;=$B146,$B$4*LOGINV(RawData!J145,$J$2,$J$3),"")</f>
        <v>20153.45482479109</v>
      </c>
      <c r="H146" s="6" t="str">
        <f>IF(H$7&lt;=$B146,$B$4*LOGINV(RawData!K145,$J$2,$J$3),"")</f>
        <v/>
      </c>
      <c r="I146" s="6" t="str">
        <f>IF(I$7&lt;=$B146,$B$4*LOGINV(RawData!L145,$J$2,$J$3),"")</f>
        <v/>
      </c>
      <c r="J146" s="6" t="str">
        <f>IF(J$7&lt;=$B146,$B$4*LOGINV(RawData!M145,$J$2,$J$3),"")</f>
        <v/>
      </c>
      <c r="K146" s="6" t="str">
        <f>IF(K$7&lt;=$B146,$B$4*LOGINV(RawData!N145,$J$2,$J$3),"")</f>
        <v/>
      </c>
      <c r="L146" s="6" t="str">
        <f>IF(L$7&lt;=$B146,$B$4*LOGINV(RawData!O145,$J$2,$J$3),"")</f>
        <v/>
      </c>
      <c r="N146" s="6">
        <f t="shared" si="7"/>
        <v>77825.600903261511</v>
      </c>
    </row>
    <row r="147" spans="1:14" x14ac:dyDescent="0.25">
      <c r="A147" s="17">
        <f t="shared" si="8"/>
        <v>140</v>
      </c>
      <c r="B147">
        <f>SimNos!I143</f>
        <v>2</v>
      </c>
      <c r="E147" s="3">
        <f t="shared" si="9"/>
        <v>140</v>
      </c>
      <c r="F147" s="6">
        <f>IF(F$7&lt;=$B147,$B$4*LOGINV(RawData!I146,$J$2,$J$3),"")</f>
        <v>27461.342324611531</v>
      </c>
      <c r="G147" s="6">
        <f>IF(G$7&lt;=$B147,$B$4*LOGINV(RawData!J146,$J$2,$J$3),"")</f>
        <v>50343.299051069756</v>
      </c>
      <c r="H147" s="6" t="str">
        <f>IF(H$7&lt;=$B147,$B$4*LOGINV(RawData!K146,$J$2,$J$3),"")</f>
        <v/>
      </c>
      <c r="I147" s="6" t="str">
        <f>IF(I$7&lt;=$B147,$B$4*LOGINV(RawData!L146,$J$2,$J$3),"")</f>
        <v/>
      </c>
      <c r="J147" s="6" t="str">
        <f>IF(J$7&lt;=$B147,$B$4*LOGINV(RawData!M146,$J$2,$J$3),"")</f>
        <v/>
      </c>
      <c r="K147" s="6" t="str">
        <f>IF(K$7&lt;=$B147,$B$4*LOGINV(RawData!N146,$J$2,$J$3),"")</f>
        <v/>
      </c>
      <c r="L147" s="6" t="str">
        <f>IF(L$7&lt;=$B147,$B$4*LOGINV(RawData!O146,$J$2,$J$3),"")</f>
        <v/>
      </c>
      <c r="N147" s="6">
        <f t="shared" si="7"/>
        <v>77804.641375681284</v>
      </c>
    </row>
    <row r="148" spans="1:14" x14ac:dyDescent="0.25">
      <c r="A148" s="17">
        <f t="shared" si="8"/>
        <v>141</v>
      </c>
      <c r="B148">
        <f>SimNos!I144</f>
        <v>5</v>
      </c>
      <c r="E148" s="3">
        <f t="shared" si="9"/>
        <v>141</v>
      </c>
      <c r="F148" s="6">
        <f>IF(F$7&lt;=$B148,$B$4*LOGINV(RawData!I147,$J$2,$J$3),"")</f>
        <v>61053.517121819823</v>
      </c>
      <c r="G148" s="6">
        <f>IF(G$7&lt;=$B148,$B$4*LOGINV(RawData!J147,$J$2,$J$3),"")</f>
        <v>406.1262778904985</v>
      </c>
      <c r="H148" s="6">
        <f>IF(H$7&lt;=$B148,$B$4*LOGINV(RawData!K147,$J$2,$J$3),"")</f>
        <v>4320.6415323115662</v>
      </c>
      <c r="I148" s="6">
        <f>IF(I$7&lt;=$B148,$B$4*LOGINV(RawData!L147,$J$2,$J$3),"")</f>
        <v>10878.91882716261</v>
      </c>
      <c r="J148" s="6">
        <f>IF(J$7&lt;=$B148,$B$4*LOGINV(RawData!M147,$J$2,$J$3),"")</f>
        <v>54516.108946057662</v>
      </c>
      <c r="K148" s="6" t="str">
        <f>IF(K$7&lt;=$B148,$B$4*LOGINV(RawData!N147,$J$2,$J$3),"")</f>
        <v/>
      </c>
      <c r="L148" s="6" t="str">
        <f>IF(L$7&lt;=$B148,$B$4*LOGINV(RawData!O147,$J$2,$J$3),"")</f>
        <v/>
      </c>
      <c r="N148" s="6">
        <f t="shared" si="7"/>
        <v>131175.31270524216</v>
      </c>
    </row>
    <row r="149" spans="1:14" x14ac:dyDescent="0.25">
      <c r="A149" s="17">
        <f t="shared" si="8"/>
        <v>142</v>
      </c>
      <c r="B149">
        <f>SimNos!I145</f>
        <v>1</v>
      </c>
      <c r="E149" s="3">
        <f t="shared" si="9"/>
        <v>142</v>
      </c>
      <c r="F149" s="6">
        <f>IF(F$7&lt;=$B149,$B$4*LOGINV(RawData!I148,$J$2,$J$3),"")</f>
        <v>15197.276856592842</v>
      </c>
      <c r="G149" s="6" t="str">
        <f>IF(G$7&lt;=$B149,$B$4*LOGINV(RawData!J148,$J$2,$J$3),"")</f>
        <v/>
      </c>
      <c r="H149" s="6" t="str">
        <f>IF(H$7&lt;=$B149,$B$4*LOGINV(RawData!K148,$J$2,$J$3),"")</f>
        <v/>
      </c>
      <c r="I149" s="6" t="str">
        <f>IF(I$7&lt;=$B149,$B$4*LOGINV(RawData!L148,$J$2,$J$3),"")</f>
        <v/>
      </c>
      <c r="J149" s="6" t="str">
        <f>IF(J$7&lt;=$B149,$B$4*LOGINV(RawData!M148,$J$2,$J$3),"")</f>
        <v/>
      </c>
      <c r="K149" s="6" t="str">
        <f>IF(K$7&lt;=$B149,$B$4*LOGINV(RawData!N148,$J$2,$J$3),"")</f>
        <v/>
      </c>
      <c r="L149" s="6" t="str">
        <f>IF(L$7&lt;=$B149,$B$4*LOGINV(RawData!O148,$J$2,$J$3),"")</f>
        <v/>
      </c>
      <c r="N149" s="6">
        <f t="shared" si="7"/>
        <v>15197.276856592842</v>
      </c>
    </row>
    <row r="150" spans="1:14" x14ac:dyDescent="0.25">
      <c r="A150" s="17">
        <f t="shared" si="8"/>
        <v>143</v>
      </c>
      <c r="B150">
        <f>SimNos!I146</f>
        <v>0</v>
      </c>
      <c r="E150" s="3">
        <f t="shared" si="9"/>
        <v>143</v>
      </c>
      <c r="F150" s="6" t="str">
        <f>IF(F$7&lt;=$B150,$B$4*LOGINV(RawData!I149,$J$2,$J$3),"")</f>
        <v/>
      </c>
      <c r="G150" s="6" t="str">
        <f>IF(G$7&lt;=$B150,$B$4*LOGINV(RawData!J149,$J$2,$J$3),"")</f>
        <v/>
      </c>
      <c r="H150" s="6" t="str">
        <f>IF(H$7&lt;=$B150,$B$4*LOGINV(RawData!K149,$J$2,$J$3),"")</f>
        <v/>
      </c>
      <c r="I150" s="6" t="str">
        <f>IF(I$7&lt;=$B150,$B$4*LOGINV(RawData!L149,$J$2,$J$3),"")</f>
        <v/>
      </c>
      <c r="J150" s="6" t="str">
        <f>IF(J$7&lt;=$B150,$B$4*LOGINV(RawData!M149,$J$2,$J$3),"")</f>
        <v/>
      </c>
      <c r="K150" s="6" t="str">
        <f>IF(K$7&lt;=$B150,$B$4*LOGINV(RawData!N149,$J$2,$J$3),"")</f>
        <v/>
      </c>
      <c r="L150" s="6" t="str">
        <f>IF(L$7&lt;=$B150,$B$4*LOGINV(RawData!O149,$J$2,$J$3),"")</f>
        <v/>
      </c>
      <c r="N150" s="6">
        <f t="shared" si="7"/>
        <v>0</v>
      </c>
    </row>
    <row r="151" spans="1:14" x14ac:dyDescent="0.25">
      <c r="A151" s="17">
        <f t="shared" si="8"/>
        <v>144</v>
      </c>
      <c r="B151">
        <f>SimNos!I147</f>
        <v>0</v>
      </c>
      <c r="E151" s="3">
        <f t="shared" si="9"/>
        <v>144</v>
      </c>
      <c r="F151" s="6" t="str">
        <f>IF(F$7&lt;=$B151,$B$4*LOGINV(RawData!I150,$J$2,$J$3),"")</f>
        <v/>
      </c>
      <c r="G151" s="6" t="str">
        <f>IF(G$7&lt;=$B151,$B$4*LOGINV(RawData!J150,$J$2,$J$3),"")</f>
        <v/>
      </c>
      <c r="H151" s="6" t="str">
        <f>IF(H$7&lt;=$B151,$B$4*LOGINV(RawData!K150,$J$2,$J$3),"")</f>
        <v/>
      </c>
      <c r="I151" s="6" t="str">
        <f>IF(I$7&lt;=$B151,$B$4*LOGINV(RawData!L150,$J$2,$J$3),"")</f>
        <v/>
      </c>
      <c r="J151" s="6" t="str">
        <f>IF(J$7&lt;=$B151,$B$4*LOGINV(RawData!M150,$J$2,$J$3),"")</f>
        <v/>
      </c>
      <c r="K151" s="6" t="str">
        <f>IF(K$7&lt;=$B151,$B$4*LOGINV(RawData!N150,$J$2,$J$3),"")</f>
        <v/>
      </c>
      <c r="L151" s="6" t="str">
        <f>IF(L$7&lt;=$B151,$B$4*LOGINV(RawData!O150,$J$2,$J$3),"")</f>
        <v/>
      </c>
      <c r="N151" s="6">
        <f t="shared" si="7"/>
        <v>0</v>
      </c>
    </row>
    <row r="152" spans="1:14" x14ac:dyDescent="0.25">
      <c r="A152" s="17">
        <f t="shared" si="8"/>
        <v>145</v>
      </c>
      <c r="B152">
        <f>SimNos!I148</f>
        <v>1</v>
      </c>
      <c r="E152" s="3">
        <f t="shared" si="9"/>
        <v>145</v>
      </c>
      <c r="F152" s="6">
        <f>IF(F$7&lt;=$B152,$B$4*LOGINV(RawData!I151,$J$2,$J$3),"")</f>
        <v>1858.6678935705215</v>
      </c>
      <c r="G152" s="6" t="str">
        <f>IF(G$7&lt;=$B152,$B$4*LOGINV(RawData!J151,$J$2,$J$3),"")</f>
        <v/>
      </c>
      <c r="H152" s="6" t="str">
        <f>IF(H$7&lt;=$B152,$B$4*LOGINV(RawData!K151,$J$2,$J$3),"")</f>
        <v/>
      </c>
      <c r="I152" s="6" t="str">
        <f>IF(I$7&lt;=$B152,$B$4*LOGINV(RawData!L151,$J$2,$J$3),"")</f>
        <v/>
      </c>
      <c r="J152" s="6" t="str">
        <f>IF(J$7&lt;=$B152,$B$4*LOGINV(RawData!M151,$J$2,$J$3),"")</f>
        <v/>
      </c>
      <c r="K152" s="6" t="str">
        <f>IF(K$7&lt;=$B152,$B$4*LOGINV(RawData!N151,$J$2,$J$3),"")</f>
        <v/>
      </c>
      <c r="L152" s="6" t="str">
        <f>IF(L$7&lt;=$B152,$B$4*LOGINV(RawData!O151,$J$2,$J$3),"")</f>
        <v/>
      </c>
      <c r="N152" s="6">
        <f t="shared" si="7"/>
        <v>1858.6678935705215</v>
      </c>
    </row>
    <row r="153" spans="1:14" x14ac:dyDescent="0.25">
      <c r="A153" s="17">
        <f t="shared" si="8"/>
        <v>146</v>
      </c>
      <c r="B153">
        <f>SimNos!I149</f>
        <v>0</v>
      </c>
      <c r="E153" s="3">
        <f t="shared" si="9"/>
        <v>146</v>
      </c>
      <c r="F153" s="6" t="str">
        <f>IF(F$7&lt;=$B153,$B$4*LOGINV(RawData!I152,$J$2,$J$3),"")</f>
        <v/>
      </c>
      <c r="G153" s="6" t="str">
        <f>IF(G$7&lt;=$B153,$B$4*LOGINV(RawData!J152,$J$2,$J$3),"")</f>
        <v/>
      </c>
      <c r="H153" s="6" t="str">
        <f>IF(H$7&lt;=$B153,$B$4*LOGINV(RawData!K152,$J$2,$J$3),"")</f>
        <v/>
      </c>
      <c r="I153" s="6" t="str">
        <f>IF(I$7&lt;=$B153,$B$4*LOGINV(RawData!L152,$J$2,$J$3),"")</f>
        <v/>
      </c>
      <c r="J153" s="6" t="str">
        <f>IF(J$7&lt;=$B153,$B$4*LOGINV(RawData!M152,$J$2,$J$3),"")</f>
        <v/>
      </c>
      <c r="K153" s="6" t="str">
        <f>IF(K$7&lt;=$B153,$B$4*LOGINV(RawData!N152,$J$2,$J$3),"")</f>
        <v/>
      </c>
      <c r="L153" s="6" t="str">
        <f>IF(L$7&lt;=$B153,$B$4*LOGINV(RawData!O152,$J$2,$J$3),"")</f>
        <v/>
      </c>
      <c r="N153" s="6">
        <f t="shared" si="7"/>
        <v>0</v>
      </c>
    </row>
    <row r="154" spans="1:14" x14ac:dyDescent="0.25">
      <c r="A154" s="17">
        <f t="shared" si="8"/>
        <v>147</v>
      </c>
      <c r="B154">
        <f>SimNos!I150</f>
        <v>1</v>
      </c>
      <c r="E154" s="3">
        <f t="shared" si="9"/>
        <v>147</v>
      </c>
      <c r="F154" s="6">
        <f>IF(F$7&lt;=$B154,$B$4*LOGINV(RawData!I153,$J$2,$J$3),"")</f>
        <v>65189.573224509462</v>
      </c>
      <c r="G154" s="6" t="str">
        <f>IF(G$7&lt;=$B154,$B$4*LOGINV(RawData!J153,$J$2,$J$3),"")</f>
        <v/>
      </c>
      <c r="H154" s="6" t="str">
        <f>IF(H$7&lt;=$B154,$B$4*LOGINV(RawData!K153,$J$2,$J$3),"")</f>
        <v/>
      </c>
      <c r="I154" s="6" t="str">
        <f>IF(I$7&lt;=$B154,$B$4*LOGINV(RawData!L153,$J$2,$J$3),"")</f>
        <v/>
      </c>
      <c r="J154" s="6" t="str">
        <f>IF(J$7&lt;=$B154,$B$4*LOGINV(RawData!M153,$J$2,$J$3),"")</f>
        <v/>
      </c>
      <c r="K154" s="6" t="str">
        <f>IF(K$7&lt;=$B154,$B$4*LOGINV(RawData!N153,$J$2,$J$3),"")</f>
        <v/>
      </c>
      <c r="L154" s="6" t="str">
        <f>IF(L$7&lt;=$B154,$B$4*LOGINV(RawData!O153,$J$2,$J$3),"")</f>
        <v/>
      </c>
      <c r="N154" s="6">
        <f t="shared" si="7"/>
        <v>65189.573224509462</v>
      </c>
    </row>
    <row r="155" spans="1:14" x14ac:dyDescent="0.25">
      <c r="A155" s="17">
        <f t="shared" si="8"/>
        <v>148</v>
      </c>
      <c r="B155">
        <f>SimNos!I151</f>
        <v>4</v>
      </c>
      <c r="E155" s="3">
        <f t="shared" si="9"/>
        <v>148</v>
      </c>
      <c r="F155" s="6">
        <f>IF(F$7&lt;=$B155,$B$4*LOGINV(RawData!I154,$J$2,$J$3),"")</f>
        <v>16668.056214017732</v>
      </c>
      <c r="G155" s="6">
        <f>IF(G$7&lt;=$B155,$B$4*LOGINV(RawData!J154,$J$2,$J$3),"")</f>
        <v>9239.9427477925819</v>
      </c>
      <c r="H155" s="6">
        <f>IF(H$7&lt;=$B155,$B$4*LOGINV(RawData!K154,$J$2,$J$3),"")</f>
        <v>48827.752552732738</v>
      </c>
      <c r="I155" s="6">
        <f>IF(I$7&lt;=$B155,$B$4*LOGINV(RawData!L154,$J$2,$J$3),"")</f>
        <v>47832.642813944178</v>
      </c>
      <c r="J155" s="6" t="str">
        <f>IF(J$7&lt;=$B155,$B$4*LOGINV(RawData!M154,$J$2,$J$3),"")</f>
        <v/>
      </c>
      <c r="K155" s="6" t="str">
        <f>IF(K$7&lt;=$B155,$B$4*LOGINV(RawData!N154,$J$2,$J$3),"")</f>
        <v/>
      </c>
      <c r="L155" s="6" t="str">
        <f>IF(L$7&lt;=$B155,$B$4*LOGINV(RawData!O154,$J$2,$J$3),"")</f>
        <v/>
      </c>
      <c r="N155" s="6">
        <f t="shared" si="7"/>
        <v>122568.39432848722</v>
      </c>
    </row>
    <row r="156" spans="1:14" x14ac:dyDescent="0.25">
      <c r="A156" s="17">
        <f t="shared" si="8"/>
        <v>149</v>
      </c>
      <c r="B156">
        <f>SimNos!I152</f>
        <v>4</v>
      </c>
      <c r="E156" s="3">
        <f t="shared" si="9"/>
        <v>149</v>
      </c>
      <c r="F156" s="6">
        <f>IF(F$7&lt;=$B156,$B$4*LOGINV(RawData!I155,$J$2,$J$3),"")</f>
        <v>53258.857535971882</v>
      </c>
      <c r="G156" s="6">
        <f>IF(G$7&lt;=$B156,$B$4*LOGINV(RawData!J155,$J$2,$J$3),"")</f>
        <v>4945.2932830740983</v>
      </c>
      <c r="H156" s="6">
        <f>IF(H$7&lt;=$B156,$B$4*LOGINV(RawData!K155,$J$2,$J$3),"")</f>
        <v>1377.3815971809465</v>
      </c>
      <c r="I156" s="6">
        <f>IF(I$7&lt;=$B156,$B$4*LOGINV(RawData!L155,$J$2,$J$3),"")</f>
        <v>2867.0947235306253</v>
      </c>
      <c r="J156" s="6" t="str">
        <f>IF(J$7&lt;=$B156,$B$4*LOGINV(RawData!M155,$J$2,$J$3),"")</f>
        <v/>
      </c>
      <c r="K156" s="6" t="str">
        <f>IF(K$7&lt;=$B156,$B$4*LOGINV(RawData!N155,$J$2,$J$3),"")</f>
        <v/>
      </c>
      <c r="L156" s="6" t="str">
        <f>IF(L$7&lt;=$B156,$B$4*LOGINV(RawData!O155,$J$2,$J$3),"")</f>
        <v/>
      </c>
      <c r="N156" s="6">
        <f t="shared" si="7"/>
        <v>62448.627139757547</v>
      </c>
    </row>
    <row r="157" spans="1:14" x14ac:dyDescent="0.25">
      <c r="A157" s="17">
        <f t="shared" si="8"/>
        <v>150</v>
      </c>
      <c r="B157">
        <f>SimNos!I153</f>
        <v>1</v>
      </c>
      <c r="E157" s="3">
        <f t="shared" si="9"/>
        <v>150</v>
      </c>
      <c r="F157" s="6">
        <f>IF(F$7&lt;=$B157,$B$4*LOGINV(RawData!I156,$J$2,$J$3),"")</f>
        <v>27711.792256390501</v>
      </c>
      <c r="G157" s="6" t="str">
        <f>IF(G$7&lt;=$B157,$B$4*LOGINV(RawData!J156,$J$2,$J$3),"")</f>
        <v/>
      </c>
      <c r="H157" s="6" t="str">
        <f>IF(H$7&lt;=$B157,$B$4*LOGINV(RawData!K156,$J$2,$J$3),"")</f>
        <v/>
      </c>
      <c r="I157" s="6" t="str">
        <f>IF(I$7&lt;=$B157,$B$4*LOGINV(RawData!L156,$J$2,$J$3),"")</f>
        <v/>
      </c>
      <c r="J157" s="6" t="str">
        <f>IF(J$7&lt;=$B157,$B$4*LOGINV(RawData!M156,$J$2,$J$3),"")</f>
        <v/>
      </c>
      <c r="K157" s="6" t="str">
        <f>IF(K$7&lt;=$B157,$B$4*LOGINV(RawData!N156,$J$2,$J$3),"")</f>
        <v/>
      </c>
      <c r="L157" s="6" t="str">
        <f>IF(L$7&lt;=$B157,$B$4*LOGINV(RawData!O156,$J$2,$J$3),"")</f>
        <v/>
      </c>
      <c r="N157" s="6">
        <f t="shared" si="7"/>
        <v>27711.792256390501</v>
      </c>
    </row>
    <row r="158" spans="1:14" x14ac:dyDescent="0.25">
      <c r="A158" s="17">
        <f t="shared" si="8"/>
        <v>151</v>
      </c>
      <c r="B158">
        <f>SimNos!I154</f>
        <v>2</v>
      </c>
      <c r="E158" s="3">
        <f t="shared" si="9"/>
        <v>151</v>
      </c>
      <c r="F158" s="6">
        <f>IF(F$7&lt;=$B158,$B$4*LOGINV(RawData!I157,$J$2,$J$3),"")</f>
        <v>11201.13997621423</v>
      </c>
      <c r="G158" s="6">
        <f>IF(G$7&lt;=$B158,$B$4*LOGINV(RawData!J157,$J$2,$J$3),"")</f>
        <v>108765.50817293627</v>
      </c>
      <c r="H158" s="6" t="str">
        <f>IF(H$7&lt;=$B158,$B$4*LOGINV(RawData!K157,$J$2,$J$3),"")</f>
        <v/>
      </c>
      <c r="I158" s="6" t="str">
        <f>IF(I$7&lt;=$B158,$B$4*LOGINV(RawData!L157,$J$2,$J$3),"")</f>
        <v/>
      </c>
      <c r="J158" s="6" t="str">
        <f>IF(J$7&lt;=$B158,$B$4*LOGINV(RawData!M157,$J$2,$J$3),"")</f>
        <v/>
      </c>
      <c r="K158" s="6" t="str">
        <f>IF(K$7&lt;=$B158,$B$4*LOGINV(RawData!N157,$J$2,$J$3),"")</f>
        <v/>
      </c>
      <c r="L158" s="6" t="str">
        <f>IF(L$7&lt;=$B158,$B$4*LOGINV(RawData!O157,$J$2,$J$3),"")</f>
        <v/>
      </c>
      <c r="N158" s="6">
        <f t="shared" si="7"/>
        <v>119966.6481491505</v>
      </c>
    </row>
    <row r="159" spans="1:14" x14ac:dyDescent="0.25">
      <c r="A159" s="17">
        <f t="shared" si="8"/>
        <v>152</v>
      </c>
      <c r="B159">
        <f>SimNos!I155</f>
        <v>0</v>
      </c>
      <c r="E159" s="3">
        <f t="shared" si="9"/>
        <v>152</v>
      </c>
      <c r="F159" s="6" t="str">
        <f>IF(F$7&lt;=$B159,$B$4*LOGINV(RawData!I158,$J$2,$J$3),"")</f>
        <v/>
      </c>
      <c r="G159" s="6" t="str">
        <f>IF(G$7&lt;=$B159,$B$4*LOGINV(RawData!J158,$J$2,$J$3),"")</f>
        <v/>
      </c>
      <c r="H159" s="6" t="str">
        <f>IF(H$7&lt;=$B159,$B$4*LOGINV(RawData!K158,$J$2,$J$3),"")</f>
        <v/>
      </c>
      <c r="I159" s="6" t="str">
        <f>IF(I$7&lt;=$B159,$B$4*LOGINV(RawData!L158,$J$2,$J$3),"")</f>
        <v/>
      </c>
      <c r="J159" s="6" t="str">
        <f>IF(J$7&lt;=$B159,$B$4*LOGINV(RawData!M158,$J$2,$J$3),"")</f>
        <v/>
      </c>
      <c r="K159" s="6" t="str">
        <f>IF(K$7&lt;=$B159,$B$4*LOGINV(RawData!N158,$J$2,$J$3),"")</f>
        <v/>
      </c>
      <c r="L159" s="6" t="str">
        <f>IF(L$7&lt;=$B159,$B$4*LOGINV(RawData!O158,$J$2,$J$3),"")</f>
        <v/>
      </c>
      <c r="N159" s="6">
        <f t="shared" si="7"/>
        <v>0</v>
      </c>
    </row>
    <row r="160" spans="1:14" x14ac:dyDescent="0.25">
      <c r="A160" s="17">
        <f t="shared" si="8"/>
        <v>153</v>
      </c>
      <c r="B160">
        <f>SimNos!I156</f>
        <v>6</v>
      </c>
      <c r="E160" s="3">
        <f t="shared" si="9"/>
        <v>153</v>
      </c>
      <c r="F160" s="6">
        <f>IF(F$7&lt;=$B160,$B$4*LOGINV(RawData!I159,$J$2,$J$3),"")</f>
        <v>7966.3814467322918</v>
      </c>
      <c r="G160" s="6">
        <f>IF(G$7&lt;=$B160,$B$4*LOGINV(RawData!J159,$J$2,$J$3),"")</f>
        <v>101214.50355928885</v>
      </c>
      <c r="H160" s="6">
        <f>IF(H$7&lt;=$B160,$B$4*LOGINV(RawData!K159,$J$2,$J$3),"")</f>
        <v>787269.33294614963</v>
      </c>
      <c r="I160" s="6">
        <f>IF(I$7&lt;=$B160,$B$4*LOGINV(RawData!L159,$J$2,$J$3),"")</f>
        <v>102726.24743101513</v>
      </c>
      <c r="J160" s="6">
        <f>IF(J$7&lt;=$B160,$B$4*LOGINV(RawData!M159,$J$2,$J$3),"")</f>
        <v>98122.475335556985</v>
      </c>
      <c r="K160" s="6">
        <f>IF(K$7&lt;=$B160,$B$4*LOGINV(RawData!N159,$J$2,$J$3),"")</f>
        <v>91506.162244777661</v>
      </c>
      <c r="L160" s="6" t="str">
        <f>IF(L$7&lt;=$B160,$B$4*LOGINV(RawData!O159,$J$2,$J$3),"")</f>
        <v/>
      </c>
      <c r="N160" s="6">
        <f t="shared" si="7"/>
        <v>1188805.1029635204</v>
      </c>
    </row>
    <row r="161" spans="1:14" x14ac:dyDescent="0.25">
      <c r="A161" s="17">
        <f t="shared" si="8"/>
        <v>154</v>
      </c>
      <c r="B161">
        <f>SimNos!I157</f>
        <v>1</v>
      </c>
      <c r="E161" s="3">
        <f t="shared" si="9"/>
        <v>154</v>
      </c>
      <c r="F161" s="6">
        <f>IF(F$7&lt;=$B161,$B$4*LOGINV(RawData!I160,$J$2,$J$3),"")</f>
        <v>4015.0028434137957</v>
      </c>
      <c r="G161" s="6" t="str">
        <f>IF(G$7&lt;=$B161,$B$4*LOGINV(RawData!J160,$J$2,$J$3),"")</f>
        <v/>
      </c>
      <c r="H161" s="6" t="str">
        <f>IF(H$7&lt;=$B161,$B$4*LOGINV(RawData!K160,$J$2,$J$3),"")</f>
        <v/>
      </c>
      <c r="I161" s="6" t="str">
        <f>IF(I$7&lt;=$B161,$B$4*LOGINV(RawData!L160,$J$2,$J$3),"")</f>
        <v/>
      </c>
      <c r="J161" s="6" t="str">
        <f>IF(J$7&lt;=$B161,$B$4*LOGINV(RawData!M160,$J$2,$J$3),"")</f>
        <v/>
      </c>
      <c r="K161" s="6" t="str">
        <f>IF(K$7&lt;=$B161,$B$4*LOGINV(RawData!N160,$J$2,$J$3),"")</f>
        <v/>
      </c>
      <c r="L161" s="6" t="str">
        <f>IF(L$7&lt;=$B161,$B$4*LOGINV(RawData!O160,$J$2,$J$3),"")</f>
        <v/>
      </c>
      <c r="N161" s="6">
        <f t="shared" si="7"/>
        <v>4015.0028434137957</v>
      </c>
    </row>
    <row r="162" spans="1:14" x14ac:dyDescent="0.25">
      <c r="A162" s="17">
        <f t="shared" si="8"/>
        <v>155</v>
      </c>
      <c r="B162">
        <f>SimNos!I158</f>
        <v>1</v>
      </c>
      <c r="E162" s="3">
        <f t="shared" si="9"/>
        <v>155</v>
      </c>
      <c r="F162" s="6">
        <f>IF(F$7&lt;=$B162,$B$4*LOGINV(RawData!I161,$J$2,$J$3),"")</f>
        <v>18855.858798811001</v>
      </c>
      <c r="G162" s="6" t="str">
        <f>IF(G$7&lt;=$B162,$B$4*LOGINV(RawData!J161,$J$2,$J$3),"")</f>
        <v/>
      </c>
      <c r="H162" s="6" t="str">
        <f>IF(H$7&lt;=$B162,$B$4*LOGINV(RawData!K161,$J$2,$J$3),"")</f>
        <v/>
      </c>
      <c r="I162" s="6" t="str">
        <f>IF(I$7&lt;=$B162,$B$4*LOGINV(RawData!L161,$J$2,$J$3),"")</f>
        <v/>
      </c>
      <c r="J162" s="6" t="str">
        <f>IF(J$7&lt;=$B162,$B$4*LOGINV(RawData!M161,$J$2,$J$3),"")</f>
        <v/>
      </c>
      <c r="K162" s="6" t="str">
        <f>IF(K$7&lt;=$B162,$B$4*LOGINV(RawData!N161,$J$2,$J$3),"")</f>
        <v/>
      </c>
      <c r="L162" s="6" t="str">
        <f>IF(L$7&lt;=$B162,$B$4*LOGINV(RawData!O161,$J$2,$J$3),"")</f>
        <v/>
      </c>
      <c r="N162" s="6">
        <f t="shared" si="7"/>
        <v>18855.858798811001</v>
      </c>
    </row>
    <row r="163" spans="1:14" x14ac:dyDescent="0.25">
      <c r="A163" s="17">
        <f t="shared" si="8"/>
        <v>156</v>
      </c>
      <c r="B163">
        <f>SimNos!I159</f>
        <v>1</v>
      </c>
      <c r="E163" s="3">
        <f t="shared" si="9"/>
        <v>156</v>
      </c>
      <c r="F163" s="6">
        <f>IF(F$7&lt;=$B163,$B$4*LOGINV(RawData!I162,$J$2,$J$3),"")</f>
        <v>55794.8701438598</v>
      </c>
      <c r="G163" s="6" t="str">
        <f>IF(G$7&lt;=$B163,$B$4*LOGINV(RawData!J162,$J$2,$J$3),"")</f>
        <v/>
      </c>
      <c r="H163" s="6" t="str">
        <f>IF(H$7&lt;=$B163,$B$4*LOGINV(RawData!K162,$J$2,$J$3),"")</f>
        <v/>
      </c>
      <c r="I163" s="6" t="str">
        <f>IF(I$7&lt;=$B163,$B$4*LOGINV(RawData!L162,$J$2,$J$3),"")</f>
        <v/>
      </c>
      <c r="J163" s="6" t="str">
        <f>IF(J$7&lt;=$B163,$B$4*LOGINV(RawData!M162,$J$2,$J$3),"")</f>
        <v/>
      </c>
      <c r="K163" s="6" t="str">
        <f>IF(K$7&lt;=$B163,$B$4*LOGINV(RawData!N162,$J$2,$J$3),"")</f>
        <v/>
      </c>
      <c r="L163" s="6" t="str">
        <f>IF(L$7&lt;=$B163,$B$4*LOGINV(RawData!O162,$J$2,$J$3),"")</f>
        <v/>
      </c>
      <c r="N163" s="6">
        <f t="shared" si="7"/>
        <v>55794.8701438598</v>
      </c>
    </row>
    <row r="164" spans="1:14" x14ac:dyDescent="0.25">
      <c r="A164" s="17">
        <f t="shared" si="8"/>
        <v>157</v>
      </c>
      <c r="B164">
        <f>SimNos!I160</f>
        <v>1</v>
      </c>
      <c r="E164" s="3">
        <f t="shared" si="9"/>
        <v>157</v>
      </c>
      <c r="F164" s="6">
        <f>IF(F$7&lt;=$B164,$B$4*LOGINV(RawData!I163,$J$2,$J$3),"")</f>
        <v>210940.59744950698</v>
      </c>
      <c r="G164" s="6" t="str">
        <f>IF(G$7&lt;=$B164,$B$4*LOGINV(RawData!J163,$J$2,$J$3),"")</f>
        <v/>
      </c>
      <c r="H164" s="6" t="str">
        <f>IF(H$7&lt;=$B164,$B$4*LOGINV(RawData!K163,$J$2,$J$3),"")</f>
        <v/>
      </c>
      <c r="I164" s="6" t="str">
        <f>IF(I$7&lt;=$B164,$B$4*LOGINV(RawData!L163,$J$2,$J$3),"")</f>
        <v/>
      </c>
      <c r="J164" s="6" t="str">
        <f>IF(J$7&lt;=$B164,$B$4*LOGINV(RawData!M163,$J$2,$J$3),"")</f>
        <v/>
      </c>
      <c r="K164" s="6" t="str">
        <f>IF(K$7&lt;=$B164,$B$4*LOGINV(RawData!N163,$J$2,$J$3),"")</f>
        <v/>
      </c>
      <c r="L164" s="6" t="str">
        <f>IF(L$7&lt;=$B164,$B$4*LOGINV(RawData!O163,$J$2,$J$3),"")</f>
        <v/>
      </c>
      <c r="N164" s="6">
        <f t="shared" si="7"/>
        <v>210940.59744950698</v>
      </c>
    </row>
    <row r="165" spans="1:14" x14ac:dyDescent="0.25">
      <c r="A165" s="17">
        <f t="shared" si="8"/>
        <v>158</v>
      </c>
      <c r="B165">
        <f>SimNos!I161</f>
        <v>2</v>
      </c>
      <c r="E165" s="3">
        <f t="shared" si="9"/>
        <v>158</v>
      </c>
      <c r="F165" s="6">
        <f>IF(F$7&lt;=$B165,$B$4*LOGINV(RawData!I164,$J$2,$J$3),"")</f>
        <v>8157.416475573651</v>
      </c>
      <c r="G165" s="6">
        <f>IF(G$7&lt;=$B165,$B$4*LOGINV(RawData!J164,$J$2,$J$3),"")</f>
        <v>162421.63500434204</v>
      </c>
      <c r="H165" s="6" t="str">
        <f>IF(H$7&lt;=$B165,$B$4*LOGINV(RawData!K164,$J$2,$J$3),"")</f>
        <v/>
      </c>
      <c r="I165" s="6" t="str">
        <f>IF(I$7&lt;=$B165,$B$4*LOGINV(RawData!L164,$J$2,$J$3),"")</f>
        <v/>
      </c>
      <c r="J165" s="6" t="str">
        <f>IF(J$7&lt;=$B165,$B$4*LOGINV(RawData!M164,$J$2,$J$3),"")</f>
        <v/>
      </c>
      <c r="K165" s="6" t="str">
        <f>IF(K$7&lt;=$B165,$B$4*LOGINV(RawData!N164,$J$2,$J$3),"")</f>
        <v/>
      </c>
      <c r="L165" s="6" t="str">
        <f>IF(L$7&lt;=$B165,$B$4*LOGINV(RawData!O164,$J$2,$J$3),"")</f>
        <v/>
      </c>
      <c r="N165" s="6">
        <f t="shared" si="7"/>
        <v>170579.05147991568</v>
      </c>
    </row>
    <row r="166" spans="1:14" x14ac:dyDescent="0.25">
      <c r="A166" s="17">
        <f t="shared" si="8"/>
        <v>159</v>
      </c>
      <c r="B166">
        <f>SimNos!I162</f>
        <v>4</v>
      </c>
      <c r="E166" s="3">
        <f t="shared" si="9"/>
        <v>159</v>
      </c>
      <c r="F166" s="6">
        <f>IF(F$7&lt;=$B166,$B$4*LOGINV(RawData!I165,$J$2,$J$3),"")</f>
        <v>656152.50668576872</v>
      </c>
      <c r="G166" s="6">
        <f>IF(G$7&lt;=$B166,$B$4*LOGINV(RawData!J165,$J$2,$J$3),"")</f>
        <v>19373.017242094527</v>
      </c>
      <c r="H166" s="6">
        <f>IF(H$7&lt;=$B166,$B$4*LOGINV(RawData!K165,$J$2,$J$3),"")</f>
        <v>15419.815727895566</v>
      </c>
      <c r="I166" s="6">
        <f>IF(I$7&lt;=$B166,$B$4*LOGINV(RawData!L165,$J$2,$J$3),"")</f>
        <v>225079.43543918949</v>
      </c>
      <c r="J166" s="6" t="str">
        <f>IF(J$7&lt;=$B166,$B$4*LOGINV(RawData!M165,$J$2,$J$3),"")</f>
        <v/>
      </c>
      <c r="K166" s="6" t="str">
        <f>IF(K$7&lt;=$B166,$B$4*LOGINV(RawData!N165,$J$2,$J$3),"")</f>
        <v/>
      </c>
      <c r="L166" s="6" t="str">
        <f>IF(L$7&lt;=$B166,$B$4*LOGINV(RawData!O165,$J$2,$J$3),"")</f>
        <v/>
      </c>
      <c r="N166" s="6">
        <f t="shared" si="7"/>
        <v>916024.77509494824</v>
      </c>
    </row>
    <row r="167" spans="1:14" x14ac:dyDescent="0.25">
      <c r="A167" s="17">
        <f t="shared" si="8"/>
        <v>160</v>
      </c>
      <c r="B167">
        <f>SimNos!I163</f>
        <v>0</v>
      </c>
      <c r="E167" s="3">
        <f t="shared" si="9"/>
        <v>160</v>
      </c>
      <c r="F167" s="6" t="str">
        <f>IF(F$7&lt;=$B167,$B$4*LOGINV(RawData!I166,$J$2,$J$3),"")</f>
        <v/>
      </c>
      <c r="G167" s="6" t="str">
        <f>IF(G$7&lt;=$B167,$B$4*LOGINV(RawData!J166,$J$2,$J$3),"")</f>
        <v/>
      </c>
      <c r="H167" s="6" t="str">
        <f>IF(H$7&lt;=$B167,$B$4*LOGINV(RawData!K166,$J$2,$J$3),"")</f>
        <v/>
      </c>
      <c r="I167" s="6" t="str">
        <f>IF(I$7&lt;=$B167,$B$4*LOGINV(RawData!L166,$J$2,$J$3),"")</f>
        <v/>
      </c>
      <c r="J167" s="6" t="str">
        <f>IF(J$7&lt;=$B167,$B$4*LOGINV(RawData!M166,$J$2,$J$3),"")</f>
        <v/>
      </c>
      <c r="K167" s="6" t="str">
        <f>IF(K$7&lt;=$B167,$B$4*LOGINV(RawData!N166,$J$2,$J$3),"")</f>
        <v/>
      </c>
      <c r="L167" s="6" t="str">
        <f>IF(L$7&lt;=$B167,$B$4*LOGINV(RawData!O166,$J$2,$J$3),"")</f>
        <v/>
      </c>
      <c r="N167" s="6">
        <f t="shared" si="7"/>
        <v>0</v>
      </c>
    </row>
    <row r="168" spans="1:14" x14ac:dyDescent="0.25">
      <c r="A168" s="17">
        <f t="shared" si="8"/>
        <v>161</v>
      </c>
      <c r="B168">
        <f>SimNos!I164</f>
        <v>1</v>
      </c>
      <c r="E168" s="3">
        <f t="shared" si="9"/>
        <v>161</v>
      </c>
      <c r="F168" s="6">
        <f>IF(F$7&lt;=$B168,$B$4*LOGINV(RawData!I167,$J$2,$J$3),"")</f>
        <v>90083.899903783211</v>
      </c>
      <c r="G168" s="6" t="str">
        <f>IF(G$7&lt;=$B168,$B$4*LOGINV(RawData!J167,$J$2,$J$3),"")</f>
        <v/>
      </c>
      <c r="H168" s="6" t="str">
        <f>IF(H$7&lt;=$B168,$B$4*LOGINV(RawData!K167,$J$2,$J$3),"")</f>
        <v/>
      </c>
      <c r="I168" s="6" t="str">
        <f>IF(I$7&lt;=$B168,$B$4*LOGINV(RawData!L167,$J$2,$J$3),"")</f>
        <v/>
      </c>
      <c r="J168" s="6" t="str">
        <f>IF(J$7&lt;=$B168,$B$4*LOGINV(RawData!M167,$J$2,$J$3),"")</f>
        <v/>
      </c>
      <c r="K168" s="6" t="str">
        <f>IF(K$7&lt;=$B168,$B$4*LOGINV(RawData!N167,$J$2,$J$3),"")</f>
        <v/>
      </c>
      <c r="L168" s="6" t="str">
        <f>IF(L$7&lt;=$B168,$B$4*LOGINV(RawData!O167,$J$2,$J$3),"")</f>
        <v/>
      </c>
      <c r="N168" s="6">
        <f t="shared" si="7"/>
        <v>90083.899903783211</v>
      </c>
    </row>
    <row r="169" spans="1:14" x14ac:dyDescent="0.25">
      <c r="A169" s="17">
        <f t="shared" si="8"/>
        <v>162</v>
      </c>
      <c r="B169">
        <f>SimNos!I165</f>
        <v>1</v>
      </c>
      <c r="E169" s="3">
        <f t="shared" si="9"/>
        <v>162</v>
      </c>
      <c r="F169" s="6">
        <f>IF(F$7&lt;=$B169,$B$4*LOGINV(RawData!I168,$J$2,$J$3),"")</f>
        <v>2271.0742630413974</v>
      </c>
      <c r="G169" s="6" t="str">
        <f>IF(G$7&lt;=$B169,$B$4*LOGINV(RawData!J168,$J$2,$J$3),"")</f>
        <v/>
      </c>
      <c r="H169" s="6" t="str">
        <f>IF(H$7&lt;=$B169,$B$4*LOGINV(RawData!K168,$J$2,$J$3),"")</f>
        <v/>
      </c>
      <c r="I169" s="6" t="str">
        <f>IF(I$7&lt;=$B169,$B$4*LOGINV(RawData!L168,$J$2,$J$3),"")</f>
        <v/>
      </c>
      <c r="J169" s="6" t="str">
        <f>IF(J$7&lt;=$B169,$B$4*LOGINV(RawData!M168,$J$2,$J$3),"")</f>
        <v/>
      </c>
      <c r="K169" s="6" t="str">
        <f>IF(K$7&lt;=$B169,$B$4*LOGINV(RawData!N168,$J$2,$J$3),"")</f>
        <v/>
      </c>
      <c r="L169" s="6" t="str">
        <f>IF(L$7&lt;=$B169,$B$4*LOGINV(RawData!O168,$J$2,$J$3),"")</f>
        <v/>
      </c>
      <c r="N169" s="6">
        <f t="shared" si="7"/>
        <v>2271.0742630413974</v>
      </c>
    </row>
    <row r="170" spans="1:14" x14ac:dyDescent="0.25">
      <c r="A170" s="17">
        <f t="shared" si="8"/>
        <v>163</v>
      </c>
      <c r="B170">
        <f>SimNos!I166</f>
        <v>1</v>
      </c>
      <c r="E170" s="3">
        <f t="shared" si="9"/>
        <v>163</v>
      </c>
      <c r="F170" s="6">
        <f>IF(F$7&lt;=$B170,$B$4*LOGINV(RawData!I169,$J$2,$J$3),"")</f>
        <v>30848.78481783417</v>
      </c>
      <c r="G170" s="6" t="str">
        <f>IF(G$7&lt;=$B170,$B$4*LOGINV(RawData!J169,$J$2,$J$3),"")</f>
        <v/>
      </c>
      <c r="H170" s="6" t="str">
        <f>IF(H$7&lt;=$B170,$B$4*LOGINV(RawData!K169,$J$2,$J$3),"")</f>
        <v/>
      </c>
      <c r="I170" s="6" t="str">
        <f>IF(I$7&lt;=$B170,$B$4*LOGINV(RawData!L169,$J$2,$J$3),"")</f>
        <v/>
      </c>
      <c r="J170" s="6" t="str">
        <f>IF(J$7&lt;=$B170,$B$4*LOGINV(RawData!M169,$J$2,$J$3),"")</f>
        <v/>
      </c>
      <c r="K170" s="6" t="str">
        <f>IF(K$7&lt;=$B170,$B$4*LOGINV(RawData!N169,$J$2,$J$3),"")</f>
        <v/>
      </c>
      <c r="L170" s="6" t="str">
        <f>IF(L$7&lt;=$B170,$B$4*LOGINV(RawData!O169,$J$2,$J$3),"")</f>
        <v/>
      </c>
      <c r="N170" s="6">
        <f t="shared" si="7"/>
        <v>30848.78481783417</v>
      </c>
    </row>
    <row r="171" spans="1:14" x14ac:dyDescent="0.25">
      <c r="A171" s="17">
        <f t="shared" si="8"/>
        <v>164</v>
      </c>
      <c r="B171">
        <f>SimNos!I167</f>
        <v>0</v>
      </c>
      <c r="E171" s="3">
        <f t="shared" si="9"/>
        <v>164</v>
      </c>
      <c r="F171" s="6" t="str">
        <f>IF(F$7&lt;=$B171,$B$4*LOGINV(RawData!I170,$J$2,$J$3),"")</f>
        <v/>
      </c>
      <c r="G171" s="6" t="str">
        <f>IF(G$7&lt;=$B171,$B$4*LOGINV(RawData!J170,$J$2,$J$3),"")</f>
        <v/>
      </c>
      <c r="H171" s="6" t="str">
        <f>IF(H$7&lt;=$B171,$B$4*LOGINV(RawData!K170,$J$2,$J$3),"")</f>
        <v/>
      </c>
      <c r="I171" s="6" t="str">
        <f>IF(I$7&lt;=$B171,$B$4*LOGINV(RawData!L170,$J$2,$J$3),"")</f>
        <v/>
      </c>
      <c r="J171" s="6" t="str">
        <f>IF(J$7&lt;=$B171,$B$4*LOGINV(RawData!M170,$J$2,$J$3),"")</f>
        <v/>
      </c>
      <c r="K171" s="6" t="str">
        <f>IF(K$7&lt;=$B171,$B$4*LOGINV(RawData!N170,$J$2,$J$3),"")</f>
        <v/>
      </c>
      <c r="L171" s="6" t="str">
        <f>IF(L$7&lt;=$B171,$B$4*LOGINV(RawData!O170,$J$2,$J$3),"")</f>
        <v/>
      </c>
      <c r="N171" s="6">
        <f t="shared" si="7"/>
        <v>0</v>
      </c>
    </row>
    <row r="172" spans="1:14" x14ac:dyDescent="0.25">
      <c r="A172" s="17">
        <f t="shared" si="8"/>
        <v>165</v>
      </c>
      <c r="B172">
        <f>SimNos!I168</f>
        <v>4</v>
      </c>
      <c r="E172" s="3">
        <f t="shared" si="9"/>
        <v>165</v>
      </c>
      <c r="F172" s="6">
        <f>IF(F$7&lt;=$B172,$B$4*LOGINV(RawData!I171,$J$2,$J$3),"")</f>
        <v>2741.7040310786751</v>
      </c>
      <c r="G172" s="6">
        <f>IF(G$7&lt;=$B172,$B$4*LOGINV(RawData!J171,$J$2,$J$3),"")</f>
        <v>136115.8207716702</v>
      </c>
      <c r="H172" s="6">
        <f>IF(H$7&lt;=$B172,$B$4*LOGINV(RawData!K171,$J$2,$J$3),"")</f>
        <v>11496.130078024366</v>
      </c>
      <c r="I172" s="6">
        <f>IF(I$7&lt;=$B172,$B$4*LOGINV(RawData!L171,$J$2,$J$3),"")</f>
        <v>1483.5607840001185</v>
      </c>
      <c r="J172" s="6" t="str">
        <f>IF(J$7&lt;=$B172,$B$4*LOGINV(RawData!M171,$J$2,$J$3),"")</f>
        <v/>
      </c>
      <c r="K172" s="6" t="str">
        <f>IF(K$7&lt;=$B172,$B$4*LOGINV(RawData!N171,$J$2,$J$3),"")</f>
        <v/>
      </c>
      <c r="L172" s="6" t="str">
        <f>IF(L$7&lt;=$B172,$B$4*LOGINV(RawData!O171,$J$2,$J$3),"")</f>
        <v/>
      </c>
      <c r="N172" s="6">
        <f t="shared" ref="N172:N235" si="10">SUM(F172:L172)</f>
        <v>151837.21566477336</v>
      </c>
    </row>
    <row r="173" spans="1:14" x14ac:dyDescent="0.25">
      <c r="A173" s="17">
        <f t="shared" si="8"/>
        <v>166</v>
      </c>
      <c r="B173">
        <f>SimNos!I169</f>
        <v>3</v>
      </c>
      <c r="E173" s="3">
        <f t="shared" si="9"/>
        <v>166</v>
      </c>
      <c r="F173" s="6">
        <f>IF(F$7&lt;=$B173,$B$4*LOGINV(RawData!I172,$J$2,$J$3),"")</f>
        <v>13067.612465842276</v>
      </c>
      <c r="G173" s="6">
        <f>IF(G$7&lt;=$B173,$B$4*LOGINV(RawData!J172,$J$2,$J$3),"")</f>
        <v>14521.621729138578</v>
      </c>
      <c r="H173" s="6">
        <f>IF(H$7&lt;=$B173,$B$4*LOGINV(RawData!K172,$J$2,$J$3),"")</f>
        <v>211453.39339768043</v>
      </c>
      <c r="I173" s="6" t="str">
        <f>IF(I$7&lt;=$B173,$B$4*LOGINV(RawData!L172,$J$2,$J$3),"")</f>
        <v/>
      </c>
      <c r="J173" s="6" t="str">
        <f>IF(J$7&lt;=$B173,$B$4*LOGINV(RawData!M172,$J$2,$J$3),"")</f>
        <v/>
      </c>
      <c r="K173" s="6" t="str">
        <f>IF(K$7&lt;=$B173,$B$4*LOGINV(RawData!N172,$J$2,$J$3),"")</f>
        <v/>
      </c>
      <c r="L173" s="6" t="str">
        <f>IF(L$7&lt;=$B173,$B$4*LOGINV(RawData!O172,$J$2,$J$3),"")</f>
        <v/>
      </c>
      <c r="N173" s="6">
        <f t="shared" si="10"/>
        <v>239042.62759266127</v>
      </c>
    </row>
    <row r="174" spans="1:14" x14ac:dyDescent="0.25">
      <c r="A174" s="17">
        <f t="shared" si="8"/>
        <v>167</v>
      </c>
      <c r="B174">
        <f>SimNos!I170</f>
        <v>1</v>
      </c>
      <c r="E174" s="3">
        <f t="shared" si="9"/>
        <v>167</v>
      </c>
      <c r="F174" s="6">
        <f>IF(F$7&lt;=$B174,$B$4*LOGINV(RawData!I173,$J$2,$J$3),"")</f>
        <v>22616.16903514092</v>
      </c>
      <c r="G174" s="6" t="str">
        <f>IF(G$7&lt;=$B174,$B$4*LOGINV(RawData!J173,$J$2,$J$3),"")</f>
        <v/>
      </c>
      <c r="H174" s="6" t="str">
        <f>IF(H$7&lt;=$B174,$B$4*LOGINV(RawData!K173,$J$2,$J$3),"")</f>
        <v/>
      </c>
      <c r="I174" s="6" t="str">
        <f>IF(I$7&lt;=$B174,$B$4*LOGINV(RawData!L173,$J$2,$J$3),"")</f>
        <v/>
      </c>
      <c r="J174" s="6" t="str">
        <f>IF(J$7&lt;=$B174,$B$4*LOGINV(RawData!M173,$J$2,$J$3),"")</f>
        <v/>
      </c>
      <c r="K174" s="6" t="str">
        <f>IF(K$7&lt;=$B174,$B$4*LOGINV(RawData!N173,$J$2,$J$3),"")</f>
        <v/>
      </c>
      <c r="L174" s="6" t="str">
        <f>IF(L$7&lt;=$B174,$B$4*LOGINV(RawData!O173,$J$2,$J$3),"")</f>
        <v/>
      </c>
      <c r="N174" s="6">
        <f t="shared" si="10"/>
        <v>22616.16903514092</v>
      </c>
    </row>
    <row r="175" spans="1:14" x14ac:dyDescent="0.25">
      <c r="A175" s="17">
        <f t="shared" si="8"/>
        <v>168</v>
      </c>
      <c r="B175">
        <f>SimNos!I171</f>
        <v>1</v>
      </c>
      <c r="E175" s="3">
        <f t="shared" si="9"/>
        <v>168</v>
      </c>
      <c r="F175" s="6">
        <f>IF(F$7&lt;=$B175,$B$4*LOGINV(RawData!I174,$J$2,$J$3),"")</f>
        <v>31939.575557840955</v>
      </c>
      <c r="G175" s="6" t="str">
        <f>IF(G$7&lt;=$B175,$B$4*LOGINV(RawData!J174,$J$2,$J$3),"")</f>
        <v/>
      </c>
      <c r="H175" s="6" t="str">
        <f>IF(H$7&lt;=$B175,$B$4*LOGINV(RawData!K174,$J$2,$J$3),"")</f>
        <v/>
      </c>
      <c r="I175" s="6" t="str">
        <f>IF(I$7&lt;=$B175,$B$4*LOGINV(RawData!L174,$J$2,$J$3),"")</f>
        <v/>
      </c>
      <c r="J175" s="6" t="str">
        <f>IF(J$7&lt;=$B175,$B$4*LOGINV(RawData!M174,$J$2,$J$3),"")</f>
        <v/>
      </c>
      <c r="K175" s="6" t="str">
        <f>IF(K$7&lt;=$B175,$B$4*LOGINV(RawData!N174,$J$2,$J$3),"")</f>
        <v/>
      </c>
      <c r="L175" s="6" t="str">
        <f>IF(L$7&lt;=$B175,$B$4*LOGINV(RawData!O174,$J$2,$J$3),"")</f>
        <v/>
      </c>
      <c r="N175" s="6">
        <f t="shared" si="10"/>
        <v>31939.575557840955</v>
      </c>
    </row>
    <row r="176" spans="1:14" x14ac:dyDescent="0.25">
      <c r="A176" s="17">
        <f t="shared" si="8"/>
        <v>169</v>
      </c>
      <c r="B176">
        <f>SimNos!I172</f>
        <v>1</v>
      </c>
      <c r="E176" s="3">
        <f t="shared" si="9"/>
        <v>169</v>
      </c>
      <c r="F176" s="6">
        <f>IF(F$7&lt;=$B176,$B$4*LOGINV(RawData!I175,$J$2,$J$3),"")</f>
        <v>38218.349935009341</v>
      </c>
      <c r="G176" s="6" t="str">
        <f>IF(G$7&lt;=$B176,$B$4*LOGINV(RawData!J175,$J$2,$J$3),"")</f>
        <v/>
      </c>
      <c r="H176" s="6" t="str">
        <f>IF(H$7&lt;=$B176,$B$4*LOGINV(RawData!K175,$J$2,$J$3),"")</f>
        <v/>
      </c>
      <c r="I176" s="6" t="str">
        <f>IF(I$7&lt;=$B176,$B$4*LOGINV(RawData!L175,$J$2,$J$3),"")</f>
        <v/>
      </c>
      <c r="J176" s="6" t="str">
        <f>IF(J$7&lt;=$B176,$B$4*LOGINV(RawData!M175,$J$2,$J$3),"")</f>
        <v/>
      </c>
      <c r="K176" s="6" t="str">
        <f>IF(K$7&lt;=$B176,$B$4*LOGINV(RawData!N175,$J$2,$J$3),"")</f>
        <v/>
      </c>
      <c r="L176" s="6" t="str">
        <f>IF(L$7&lt;=$B176,$B$4*LOGINV(RawData!O175,$J$2,$J$3),"")</f>
        <v/>
      </c>
      <c r="N176" s="6">
        <f t="shared" si="10"/>
        <v>38218.349935009341</v>
      </c>
    </row>
    <row r="177" spans="1:14" x14ac:dyDescent="0.25">
      <c r="A177" s="17">
        <f t="shared" si="8"/>
        <v>170</v>
      </c>
      <c r="B177">
        <f>SimNos!I173</f>
        <v>0</v>
      </c>
      <c r="E177" s="3">
        <f t="shared" si="9"/>
        <v>170</v>
      </c>
      <c r="F177" s="6" t="str">
        <f>IF(F$7&lt;=$B177,$B$4*LOGINV(RawData!I176,$J$2,$J$3),"")</f>
        <v/>
      </c>
      <c r="G177" s="6" t="str">
        <f>IF(G$7&lt;=$B177,$B$4*LOGINV(RawData!J176,$J$2,$J$3),"")</f>
        <v/>
      </c>
      <c r="H177" s="6" t="str">
        <f>IF(H$7&lt;=$B177,$B$4*LOGINV(RawData!K176,$J$2,$J$3),"")</f>
        <v/>
      </c>
      <c r="I177" s="6" t="str">
        <f>IF(I$7&lt;=$B177,$B$4*LOGINV(RawData!L176,$J$2,$J$3),"")</f>
        <v/>
      </c>
      <c r="J177" s="6" t="str">
        <f>IF(J$7&lt;=$B177,$B$4*LOGINV(RawData!M176,$J$2,$J$3),"")</f>
        <v/>
      </c>
      <c r="K177" s="6" t="str">
        <f>IF(K$7&lt;=$B177,$B$4*LOGINV(RawData!N176,$J$2,$J$3),"")</f>
        <v/>
      </c>
      <c r="L177" s="6" t="str">
        <f>IF(L$7&lt;=$B177,$B$4*LOGINV(RawData!O176,$J$2,$J$3),"")</f>
        <v/>
      </c>
      <c r="N177" s="6">
        <f t="shared" si="10"/>
        <v>0</v>
      </c>
    </row>
    <row r="178" spans="1:14" x14ac:dyDescent="0.25">
      <c r="A178" s="17">
        <f t="shared" si="8"/>
        <v>171</v>
      </c>
      <c r="B178">
        <f>SimNos!I174</f>
        <v>1</v>
      </c>
      <c r="E178" s="3">
        <f t="shared" si="9"/>
        <v>171</v>
      </c>
      <c r="F178" s="6">
        <f>IF(F$7&lt;=$B178,$B$4*LOGINV(RawData!I177,$J$2,$J$3),"")</f>
        <v>32339.373285489652</v>
      </c>
      <c r="G178" s="6" t="str">
        <f>IF(G$7&lt;=$B178,$B$4*LOGINV(RawData!J177,$J$2,$J$3),"")</f>
        <v/>
      </c>
      <c r="H178" s="6" t="str">
        <f>IF(H$7&lt;=$B178,$B$4*LOGINV(RawData!K177,$J$2,$J$3),"")</f>
        <v/>
      </c>
      <c r="I178" s="6" t="str">
        <f>IF(I$7&lt;=$B178,$B$4*LOGINV(RawData!L177,$J$2,$J$3),"")</f>
        <v/>
      </c>
      <c r="J178" s="6" t="str">
        <f>IF(J$7&lt;=$B178,$B$4*LOGINV(RawData!M177,$J$2,$J$3),"")</f>
        <v/>
      </c>
      <c r="K178" s="6" t="str">
        <f>IF(K$7&lt;=$B178,$B$4*LOGINV(RawData!N177,$J$2,$J$3),"")</f>
        <v/>
      </c>
      <c r="L178" s="6" t="str">
        <f>IF(L$7&lt;=$B178,$B$4*LOGINV(RawData!O177,$J$2,$J$3),"")</f>
        <v/>
      </c>
      <c r="N178" s="6">
        <f t="shared" si="10"/>
        <v>32339.373285489652</v>
      </c>
    </row>
    <row r="179" spans="1:14" x14ac:dyDescent="0.25">
      <c r="A179" s="17">
        <f t="shared" si="8"/>
        <v>172</v>
      </c>
      <c r="B179">
        <f>SimNos!I175</f>
        <v>4</v>
      </c>
      <c r="E179" s="3">
        <f t="shared" si="9"/>
        <v>172</v>
      </c>
      <c r="F179" s="6">
        <f>IF(F$7&lt;=$B179,$B$4*LOGINV(RawData!I178,$J$2,$J$3),"")</f>
        <v>103633.50531272925</v>
      </c>
      <c r="G179" s="6">
        <f>IF(G$7&lt;=$B179,$B$4*LOGINV(RawData!J178,$J$2,$J$3),"")</f>
        <v>157608.51163928391</v>
      </c>
      <c r="H179" s="6">
        <f>IF(H$7&lt;=$B179,$B$4*LOGINV(RawData!K178,$J$2,$J$3),"")</f>
        <v>3134.3101969833069</v>
      </c>
      <c r="I179" s="6">
        <f>IF(I$7&lt;=$B179,$B$4*LOGINV(RawData!L178,$J$2,$J$3),"")</f>
        <v>84852.867670717664</v>
      </c>
      <c r="J179" s="6" t="str">
        <f>IF(J$7&lt;=$B179,$B$4*LOGINV(RawData!M178,$J$2,$J$3),"")</f>
        <v/>
      </c>
      <c r="K179" s="6" t="str">
        <f>IF(K$7&lt;=$B179,$B$4*LOGINV(RawData!N178,$J$2,$J$3),"")</f>
        <v/>
      </c>
      <c r="L179" s="6" t="str">
        <f>IF(L$7&lt;=$B179,$B$4*LOGINV(RawData!O178,$J$2,$J$3),"")</f>
        <v/>
      </c>
      <c r="N179" s="6">
        <f t="shared" si="10"/>
        <v>349229.19481971412</v>
      </c>
    </row>
    <row r="180" spans="1:14" x14ac:dyDescent="0.25">
      <c r="A180" s="17">
        <f t="shared" si="8"/>
        <v>173</v>
      </c>
      <c r="B180">
        <f>SimNos!I176</f>
        <v>1</v>
      </c>
      <c r="E180" s="3">
        <f t="shared" si="9"/>
        <v>173</v>
      </c>
      <c r="F180" s="6">
        <f>IF(F$7&lt;=$B180,$B$4*LOGINV(RawData!I179,$J$2,$J$3),"")</f>
        <v>173772.34247829372</v>
      </c>
      <c r="G180" s="6" t="str">
        <f>IF(G$7&lt;=$B180,$B$4*LOGINV(RawData!J179,$J$2,$J$3),"")</f>
        <v/>
      </c>
      <c r="H180" s="6" t="str">
        <f>IF(H$7&lt;=$B180,$B$4*LOGINV(RawData!K179,$J$2,$J$3),"")</f>
        <v/>
      </c>
      <c r="I180" s="6" t="str">
        <f>IF(I$7&lt;=$B180,$B$4*LOGINV(RawData!L179,$J$2,$J$3),"")</f>
        <v/>
      </c>
      <c r="J180" s="6" t="str">
        <f>IF(J$7&lt;=$B180,$B$4*LOGINV(RawData!M179,$J$2,$J$3),"")</f>
        <v/>
      </c>
      <c r="K180" s="6" t="str">
        <f>IF(K$7&lt;=$B180,$B$4*LOGINV(RawData!N179,$J$2,$J$3),"")</f>
        <v/>
      </c>
      <c r="L180" s="6" t="str">
        <f>IF(L$7&lt;=$B180,$B$4*LOGINV(RawData!O179,$J$2,$J$3),"")</f>
        <v/>
      </c>
      <c r="N180" s="6">
        <f t="shared" si="10"/>
        <v>173772.34247829372</v>
      </c>
    </row>
    <row r="181" spans="1:14" x14ac:dyDescent="0.25">
      <c r="A181" s="17">
        <f t="shared" si="8"/>
        <v>174</v>
      </c>
      <c r="B181">
        <f>SimNos!I177</f>
        <v>3</v>
      </c>
      <c r="E181" s="3">
        <f t="shared" si="9"/>
        <v>174</v>
      </c>
      <c r="F181" s="6">
        <f>IF(F$7&lt;=$B181,$B$4*LOGINV(RawData!I180,$J$2,$J$3),"")</f>
        <v>70227.534121181088</v>
      </c>
      <c r="G181" s="6">
        <f>IF(G$7&lt;=$B181,$B$4*LOGINV(RawData!J180,$J$2,$J$3),"")</f>
        <v>25444.370521157693</v>
      </c>
      <c r="H181" s="6">
        <f>IF(H$7&lt;=$B181,$B$4*LOGINV(RawData!K180,$J$2,$J$3),"")</f>
        <v>37712.605901000556</v>
      </c>
      <c r="I181" s="6" t="str">
        <f>IF(I$7&lt;=$B181,$B$4*LOGINV(RawData!L180,$J$2,$J$3),"")</f>
        <v/>
      </c>
      <c r="J181" s="6" t="str">
        <f>IF(J$7&lt;=$B181,$B$4*LOGINV(RawData!M180,$J$2,$J$3),"")</f>
        <v/>
      </c>
      <c r="K181" s="6" t="str">
        <f>IF(K$7&lt;=$B181,$B$4*LOGINV(RawData!N180,$J$2,$J$3),"")</f>
        <v/>
      </c>
      <c r="L181" s="6" t="str">
        <f>IF(L$7&lt;=$B181,$B$4*LOGINV(RawData!O180,$J$2,$J$3),"")</f>
        <v/>
      </c>
      <c r="N181" s="6">
        <f t="shared" si="10"/>
        <v>133384.51054333933</v>
      </c>
    </row>
    <row r="182" spans="1:14" x14ac:dyDescent="0.25">
      <c r="A182" s="17">
        <f t="shared" si="8"/>
        <v>175</v>
      </c>
      <c r="B182">
        <f>SimNos!I178</f>
        <v>7</v>
      </c>
      <c r="E182" s="3">
        <f t="shared" si="9"/>
        <v>175</v>
      </c>
      <c r="F182" s="6">
        <f>IF(F$7&lt;=$B182,$B$4*LOGINV(RawData!I181,$J$2,$J$3),"")</f>
        <v>9969.8407843612276</v>
      </c>
      <c r="G182" s="6">
        <f>IF(G$7&lt;=$B182,$B$4*LOGINV(RawData!J181,$J$2,$J$3),"")</f>
        <v>14118.682502450469</v>
      </c>
      <c r="H182" s="6">
        <f>IF(H$7&lt;=$B182,$B$4*LOGINV(RawData!K181,$J$2,$J$3),"")</f>
        <v>36820.210416012771</v>
      </c>
      <c r="I182" s="6">
        <f>IF(I$7&lt;=$B182,$B$4*LOGINV(RawData!L181,$J$2,$J$3),"")</f>
        <v>67447.806322639721</v>
      </c>
      <c r="J182" s="6">
        <f>IF(J$7&lt;=$B182,$B$4*LOGINV(RawData!M181,$J$2,$J$3),"")</f>
        <v>834.46593183355594</v>
      </c>
      <c r="K182" s="6">
        <f>IF(K$7&lt;=$B182,$B$4*LOGINV(RawData!N181,$J$2,$J$3),"")</f>
        <v>21355.685501836717</v>
      </c>
      <c r="L182" s="6">
        <f>IF(L$7&lt;=$B182,$B$4*LOGINV(RawData!O181,$J$2,$J$3),"")</f>
        <v>6334.8052919702204</v>
      </c>
      <c r="N182" s="6">
        <f t="shared" si="10"/>
        <v>156881.49675110469</v>
      </c>
    </row>
    <row r="183" spans="1:14" x14ac:dyDescent="0.25">
      <c r="A183" s="17">
        <f t="shared" si="8"/>
        <v>176</v>
      </c>
      <c r="B183">
        <f>SimNos!I179</f>
        <v>0</v>
      </c>
      <c r="E183" s="3">
        <f t="shared" si="9"/>
        <v>176</v>
      </c>
      <c r="F183" s="6" t="str">
        <f>IF(F$7&lt;=$B183,$B$4*LOGINV(RawData!I182,$J$2,$J$3),"")</f>
        <v/>
      </c>
      <c r="G183" s="6" t="str">
        <f>IF(G$7&lt;=$B183,$B$4*LOGINV(RawData!J182,$J$2,$J$3),"")</f>
        <v/>
      </c>
      <c r="H183" s="6" t="str">
        <f>IF(H$7&lt;=$B183,$B$4*LOGINV(RawData!K182,$J$2,$J$3),"")</f>
        <v/>
      </c>
      <c r="I183" s="6" t="str">
        <f>IF(I$7&lt;=$B183,$B$4*LOGINV(RawData!L182,$J$2,$J$3),"")</f>
        <v/>
      </c>
      <c r="J183" s="6" t="str">
        <f>IF(J$7&lt;=$B183,$B$4*LOGINV(RawData!M182,$J$2,$J$3),"")</f>
        <v/>
      </c>
      <c r="K183" s="6" t="str">
        <f>IF(K$7&lt;=$B183,$B$4*LOGINV(RawData!N182,$J$2,$J$3),"")</f>
        <v/>
      </c>
      <c r="L183" s="6" t="str">
        <f>IF(L$7&lt;=$B183,$B$4*LOGINV(RawData!O182,$J$2,$J$3),"")</f>
        <v/>
      </c>
      <c r="N183" s="6">
        <f t="shared" si="10"/>
        <v>0</v>
      </c>
    </row>
    <row r="184" spans="1:14" x14ac:dyDescent="0.25">
      <c r="A184" s="17">
        <f t="shared" si="8"/>
        <v>177</v>
      </c>
      <c r="B184">
        <f>SimNos!I180</f>
        <v>1</v>
      </c>
      <c r="E184" s="3">
        <f t="shared" si="9"/>
        <v>177</v>
      </c>
      <c r="F184" s="6">
        <f>IF(F$7&lt;=$B184,$B$4*LOGINV(RawData!I183,$J$2,$J$3),"")</f>
        <v>17896.541848637047</v>
      </c>
      <c r="G184" s="6" t="str">
        <f>IF(G$7&lt;=$B184,$B$4*LOGINV(RawData!J183,$J$2,$J$3),"")</f>
        <v/>
      </c>
      <c r="H184" s="6" t="str">
        <f>IF(H$7&lt;=$B184,$B$4*LOGINV(RawData!K183,$J$2,$J$3),"")</f>
        <v/>
      </c>
      <c r="I184" s="6" t="str">
        <f>IF(I$7&lt;=$B184,$B$4*LOGINV(RawData!L183,$J$2,$J$3),"")</f>
        <v/>
      </c>
      <c r="J184" s="6" t="str">
        <f>IF(J$7&lt;=$B184,$B$4*LOGINV(RawData!M183,$J$2,$J$3),"")</f>
        <v/>
      </c>
      <c r="K184" s="6" t="str">
        <f>IF(K$7&lt;=$B184,$B$4*LOGINV(RawData!N183,$J$2,$J$3),"")</f>
        <v/>
      </c>
      <c r="L184" s="6" t="str">
        <f>IF(L$7&lt;=$B184,$B$4*LOGINV(RawData!O183,$J$2,$J$3),"")</f>
        <v/>
      </c>
      <c r="N184" s="6">
        <f t="shared" si="10"/>
        <v>17896.541848637047</v>
      </c>
    </row>
    <row r="185" spans="1:14" x14ac:dyDescent="0.25">
      <c r="A185" s="17">
        <f t="shared" si="8"/>
        <v>178</v>
      </c>
      <c r="B185">
        <f>SimNos!I181</f>
        <v>3</v>
      </c>
      <c r="E185" s="3">
        <f t="shared" si="9"/>
        <v>178</v>
      </c>
      <c r="F185" s="6">
        <f>IF(F$7&lt;=$B185,$B$4*LOGINV(RawData!I184,$J$2,$J$3),"")</f>
        <v>56752.251427145013</v>
      </c>
      <c r="G185" s="6">
        <f>IF(G$7&lt;=$B185,$B$4*LOGINV(RawData!J184,$J$2,$J$3),"")</f>
        <v>32074.917973332802</v>
      </c>
      <c r="H185" s="6">
        <f>IF(H$7&lt;=$B185,$B$4*LOGINV(RawData!K184,$J$2,$J$3),"")</f>
        <v>10090.45278289377</v>
      </c>
      <c r="I185" s="6" t="str">
        <f>IF(I$7&lt;=$B185,$B$4*LOGINV(RawData!L184,$J$2,$J$3),"")</f>
        <v/>
      </c>
      <c r="J185" s="6" t="str">
        <f>IF(J$7&lt;=$B185,$B$4*LOGINV(RawData!M184,$J$2,$J$3),"")</f>
        <v/>
      </c>
      <c r="K185" s="6" t="str">
        <f>IF(K$7&lt;=$B185,$B$4*LOGINV(RawData!N184,$J$2,$J$3),"")</f>
        <v/>
      </c>
      <c r="L185" s="6" t="str">
        <f>IF(L$7&lt;=$B185,$B$4*LOGINV(RawData!O184,$J$2,$J$3),"")</f>
        <v/>
      </c>
      <c r="N185" s="6">
        <f t="shared" si="10"/>
        <v>98917.622183371583</v>
      </c>
    </row>
    <row r="186" spans="1:14" x14ac:dyDescent="0.25">
      <c r="A186" s="17">
        <f t="shared" si="8"/>
        <v>179</v>
      </c>
      <c r="B186">
        <f>SimNos!I182</f>
        <v>3</v>
      </c>
      <c r="E186" s="3">
        <f t="shared" si="9"/>
        <v>179</v>
      </c>
      <c r="F186" s="6">
        <f>IF(F$7&lt;=$B186,$B$4*LOGINV(RawData!I185,$J$2,$J$3),"")</f>
        <v>24368.974863567852</v>
      </c>
      <c r="G186" s="6">
        <f>IF(G$7&lt;=$B186,$B$4*LOGINV(RawData!J185,$J$2,$J$3),"")</f>
        <v>8181.8050420570717</v>
      </c>
      <c r="H186" s="6">
        <f>IF(H$7&lt;=$B186,$B$4*LOGINV(RawData!K185,$J$2,$J$3),"")</f>
        <v>71565.479552581091</v>
      </c>
      <c r="I186" s="6" t="str">
        <f>IF(I$7&lt;=$B186,$B$4*LOGINV(RawData!L185,$J$2,$J$3),"")</f>
        <v/>
      </c>
      <c r="J186" s="6" t="str">
        <f>IF(J$7&lt;=$B186,$B$4*LOGINV(RawData!M185,$J$2,$J$3),"")</f>
        <v/>
      </c>
      <c r="K186" s="6" t="str">
        <f>IF(K$7&lt;=$B186,$B$4*LOGINV(RawData!N185,$J$2,$J$3),"")</f>
        <v/>
      </c>
      <c r="L186" s="6" t="str">
        <f>IF(L$7&lt;=$B186,$B$4*LOGINV(RawData!O185,$J$2,$J$3),"")</f>
        <v/>
      </c>
      <c r="N186" s="6">
        <f t="shared" si="10"/>
        <v>104116.25945820601</v>
      </c>
    </row>
    <row r="187" spans="1:14" x14ac:dyDescent="0.25">
      <c r="A187" s="17">
        <f t="shared" si="8"/>
        <v>180</v>
      </c>
      <c r="B187">
        <f>SimNos!I183</f>
        <v>1</v>
      </c>
      <c r="E187" s="3">
        <f t="shared" si="9"/>
        <v>180</v>
      </c>
      <c r="F187" s="6">
        <f>IF(F$7&lt;=$B187,$B$4*LOGINV(RawData!I186,$J$2,$J$3),"")</f>
        <v>23532.756639501142</v>
      </c>
      <c r="G187" s="6" t="str">
        <f>IF(G$7&lt;=$B187,$B$4*LOGINV(RawData!J186,$J$2,$J$3),"")</f>
        <v/>
      </c>
      <c r="H187" s="6" t="str">
        <f>IF(H$7&lt;=$B187,$B$4*LOGINV(RawData!K186,$J$2,$J$3),"")</f>
        <v/>
      </c>
      <c r="I187" s="6" t="str">
        <f>IF(I$7&lt;=$B187,$B$4*LOGINV(RawData!L186,$J$2,$J$3),"")</f>
        <v/>
      </c>
      <c r="J187" s="6" t="str">
        <f>IF(J$7&lt;=$B187,$B$4*LOGINV(RawData!M186,$J$2,$J$3),"")</f>
        <v/>
      </c>
      <c r="K187" s="6" t="str">
        <f>IF(K$7&lt;=$B187,$B$4*LOGINV(RawData!N186,$J$2,$J$3),"")</f>
        <v/>
      </c>
      <c r="L187" s="6" t="str">
        <f>IF(L$7&lt;=$B187,$B$4*LOGINV(RawData!O186,$J$2,$J$3),"")</f>
        <v/>
      </c>
      <c r="N187" s="6">
        <f t="shared" si="10"/>
        <v>23532.756639501142</v>
      </c>
    </row>
    <row r="188" spans="1:14" x14ac:dyDescent="0.25">
      <c r="A188" s="17">
        <f t="shared" si="8"/>
        <v>181</v>
      </c>
      <c r="B188">
        <f>SimNos!I184</f>
        <v>1</v>
      </c>
      <c r="E188" s="3">
        <f t="shared" si="9"/>
        <v>181</v>
      </c>
      <c r="F188" s="6">
        <f>IF(F$7&lt;=$B188,$B$4*LOGINV(RawData!I187,$J$2,$J$3),"")</f>
        <v>129674.3240009983</v>
      </c>
      <c r="G188" s="6" t="str">
        <f>IF(G$7&lt;=$B188,$B$4*LOGINV(RawData!J187,$J$2,$J$3),"")</f>
        <v/>
      </c>
      <c r="H188" s="6" t="str">
        <f>IF(H$7&lt;=$B188,$B$4*LOGINV(RawData!K187,$J$2,$J$3),"")</f>
        <v/>
      </c>
      <c r="I188" s="6" t="str">
        <f>IF(I$7&lt;=$B188,$B$4*LOGINV(RawData!L187,$J$2,$J$3),"")</f>
        <v/>
      </c>
      <c r="J188" s="6" t="str">
        <f>IF(J$7&lt;=$B188,$B$4*LOGINV(RawData!M187,$J$2,$J$3),"")</f>
        <v/>
      </c>
      <c r="K188" s="6" t="str">
        <f>IF(K$7&lt;=$B188,$B$4*LOGINV(RawData!N187,$J$2,$J$3),"")</f>
        <v/>
      </c>
      <c r="L188" s="6" t="str">
        <f>IF(L$7&lt;=$B188,$B$4*LOGINV(RawData!O187,$J$2,$J$3),"")</f>
        <v/>
      </c>
      <c r="N188" s="6">
        <f t="shared" si="10"/>
        <v>129674.3240009983</v>
      </c>
    </row>
    <row r="189" spans="1:14" x14ac:dyDescent="0.25">
      <c r="A189" s="17">
        <f t="shared" si="8"/>
        <v>182</v>
      </c>
      <c r="B189">
        <f>SimNos!I185</f>
        <v>1</v>
      </c>
      <c r="E189" s="3">
        <f t="shared" si="9"/>
        <v>182</v>
      </c>
      <c r="F189" s="6">
        <f>IF(F$7&lt;=$B189,$B$4*LOGINV(RawData!I188,$J$2,$J$3),"")</f>
        <v>52566.406272989021</v>
      </c>
      <c r="G189" s="6" t="str">
        <f>IF(G$7&lt;=$B189,$B$4*LOGINV(RawData!J188,$J$2,$J$3),"")</f>
        <v/>
      </c>
      <c r="H189" s="6" t="str">
        <f>IF(H$7&lt;=$B189,$B$4*LOGINV(RawData!K188,$J$2,$J$3),"")</f>
        <v/>
      </c>
      <c r="I189" s="6" t="str">
        <f>IF(I$7&lt;=$B189,$B$4*LOGINV(RawData!L188,$J$2,$J$3),"")</f>
        <v/>
      </c>
      <c r="J189" s="6" t="str">
        <f>IF(J$7&lt;=$B189,$B$4*LOGINV(RawData!M188,$J$2,$J$3),"")</f>
        <v/>
      </c>
      <c r="K189" s="6" t="str">
        <f>IF(K$7&lt;=$B189,$B$4*LOGINV(RawData!N188,$J$2,$J$3),"")</f>
        <v/>
      </c>
      <c r="L189" s="6" t="str">
        <f>IF(L$7&lt;=$B189,$B$4*LOGINV(RawData!O188,$J$2,$J$3),"")</f>
        <v/>
      </c>
      <c r="N189" s="6">
        <f t="shared" si="10"/>
        <v>52566.406272989021</v>
      </c>
    </row>
    <row r="190" spans="1:14" x14ac:dyDescent="0.25">
      <c r="A190" s="17">
        <f t="shared" si="8"/>
        <v>183</v>
      </c>
      <c r="B190">
        <f>SimNos!I186</f>
        <v>3</v>
      </c>
      <c r="E190" s="3">
        <f t="shared" si="9"/>
        <v>183</v>
      </c>
      <c r="F190" s="6">
        <f>IF(F$7&lt;=$B190,$B$4*LOGINV(RawData!I189,$J$2,$J$3),"")</f>
        <v>94297.815314598978</v>
      </c>
      <c r="G190" s="6">
        <f>IF(G$7&lt;=$B190,$B$4*LOGINV(RawData!J189,$J$2,$J$3),"")</f>
        <v>373317.30689503008</v>
      </c>
      <c r="H190" s="6">
        <f>IF(H$7&lt;=$B190,$B$4*LOGINV(RawData!K189,$J$2,$J$3),"")</f>
        <v>39660.148098078673</v>
      </c>
      <c r="I190" s="6" t="str">
        <f>IF(I$7&lt;=$B190,$B$4*LOGINV(RawData!L189,$J$2,$J$3),"")</f>
        <v/>
      </c>
      <c r="J190" s="6" t="str">
        <f>IF(J$7&lt;=$B190,$B$4*LOGINV(RawData!M189,$J$2,$J$3),"")</f>
        <v/>
      </c>
      <c r="K190" s="6" t="str">
        <f>IF(K$7&lt;=$B190,$B$4*LOGINV(RawData!N189,$J$2,$J$3),"")</f>
        <v/>
      </c>
      <c r="L190" s="6" t="str">
        <f>IF(L$7&lt;=$B190,$B$4*LOGINV(RawData!O189,$J$2,$J$3),"")</f>
        <v/>
      </c>
      <c r="N190" s="6">
        <f t="shared" si="10"/>
        <v>507275.27030770772</v>
      </c>
    </row>
    <row r="191" spans="1:14" x14ac:dyDescent="0.25">
      <c r="A191" s="17">
        <f t="shared" si="8"/>
        <v>184</v>
      </c>
      <c r="B191">
        <f>SimNos!I187</f>
        <v>1</v>
      </c>
      <c r="E191" s="3">
        <f t="shared" si="9"/>
        <v>184</v>
      </c>
      <c r="F191" s="6">
        <f>IF(F$7&lt;=$B191,$B$4*LOGINV(RawData!I190,$J$2,$J$3),"")</f>
        <v>13177.481190558623</v>
      </c>
      <c r="G191" s="6" t="str">
        <f>IF(G$7&lt;=$B191,$B$4*LOGINV(RawData!J190,$J$2,$J$3),"")</f>
        <v/>
      </c>
      <c r="H191" s="6" t="str">
        <f>IF(H$7&lt;=$B191,$B$4*LOGINV(RawData!K190,$J$2,$J$3),"")</f>
        <v/>
      </c>
      <c r="I191" s="6" t="str">
        <f>IF(I$7&lt;=$B191,$B$4*LOGINV(RawData!L190,$J$2,$J$3),"")</f>
        <v/>
      </c>
      <c r="J191" s="6" t="str">
        <f>IF(J$7&lt;=$B191,$B$4*LOGINV(RawData!M190,$J$2,$J$3),"")</f>
        <v/>
      </c>
      <c r="K191" s="6" t="str">
        <f>IF(K$7&lt;=$B191,$B$4*LOGINV(RawData!N190,$J$2,$J$3),"")</f>
        <v/>
      </c>
      <c r="L191" s="6" t="str">
        <f>IF(L$7&lt;=$B191,$B$4*LOGINV(RawData!O190,$J$2,$J$3),"")</f>
        <v/>
      </c>
      <c r="N191" s="6">
        <f t="shared" si="10"/>
        <v>13177.481190558623</v>
      </c>
    </row>
    <row r="192" spans="1:14" x14ac:dyDescent="0.25">
      <c r="A192" s="17">
        <f t="shared" si="8"/>
        <v>185</v>
      </c>
      <c r="B192">
        <f>SimNos!I188</f>
        <v>1</v>
      </c>
      <c r="E192" s="3">
        <f t="shared" si="9"/>
        <v>185</v>
      </c>
      <c r="F192" s="6">
        <f>IF(F$7&lt;=$B192,$B$4*LOGINV(RawData!I191,$J$2,$J$3),"")</f>
        <v>17375.325769888092</v>
      </c>
      <c r="G192" s="6" t="str">
        <f>IF(G$7&lt;=$B192,$B$4*LOGINV(RawData!J191,$J$2,$J$3),"")</f>
        <v/>
      </c>
      <c r="H192" s="6" t="str">
        <f>IF(H$7&lt;=$B192,$B$4*LOGINV(RawData!K191,$J$2,$J$3),"")</f>
        <v/>
      </c>
      <c r="I192" s="6" t="str">
        <f>IF(I$7&lt;=$B192,$B$4*LOGINV(RawData!L191,$J$2,$J$3),"")</f>
        <v/>
      </c>
      <c r="J192" s="6" t="str">
        <f>IF(J$7&lt;=$B192,$B$4*LOGINV(RawData!M191,$J$2,$J$3),"")</f>
        <v/>
      </c>
      <c r="K192" s="6" t="str">
        <f>IF(K$7&lt;=$B192,$B$4*LOGINV(RawData!N191,$J$2,$J$3),"")</f>
        <v/>
      </c>
      <c r="L192" s="6" t="str">
        <f>IF(L$7&lt;=$B192,$B$4*LOGINV(RawData!O191,$J$2,$J$3),"")</f>
        <v/>
      </c>
      <c r="N192" s="6">
        <f t="shared" si="10"/>
        <v>17375.325769888092</v>
      </c>
    </row>
    <row r="193" spans="1:14" x14ac:dyDescent="0.25">
      <c r="A193" s="17">
        <f t="shared" si="8"/>
        <v>186</v>
      </c>
      <c r="B193">
        <f>SimNos!I189</f>
        <v>0</v>
      </c>
      <c r="E193" s="3">
        <f t="shared" si="9"/>
        <v>186</v>
      </c>
      <c r="F193" s="6" t="str">
        <f>IF(F$7&lt;=$B193,$B$4*LOGINV(RawData!I192,$J$2,$J$3),"")</f>
        <v/>
      </c>
      <c r="G193" s="6" t="str">
        <f>IF(G$7&lt;=$B193,$B$4*LOGINV(RawData!J192,$J$2,$J$3),"")</f>
        <v/>
      </c>
      <c r="H193" s="6" t="str">
        <f>IF(H$7&lt;=$B193,$B$4*LOGINV(RawData!K192,$J$2,$J$3),"")</f>
        <v/>
      </c>
      <c r="I193" s="6" t="str">
        <f>IF(I$7&lt;=$B193,$B$4*LOGINV(RawData!L192,$J$2,$J$3),"")</f>
        <v/>
      </c>
      <c r="J193" s="6" t="str">
        <f>IF(J$7&lt;=$B193,$B$4*LOGINV(RawData!M192,$J$2,$J$3),"")</f>
        <v/>
      </c>
      <c r="K193" s="6" t="str">
        <f>IF(K$7&lt;=$B193,$B$4*LOGINV(RawData!N192,$J$2,$J$3),"")</f>
        <v/>
      </c>
      <c r="L193" s="6" t="str">
        <f>IF(L$7&lt;=$B193,$B$4*LOGINV(RawData!O192,$J$2,$J$3),"")</f>
        <v/>
      </c>
      <c r="N193" s="6">
        <f t="shared" si="10"/>
        <v>0</v>
      </c>
    </row>
    <row r="194" spans="1:14" x14ac:dyDescent="0.25">
      <c r="A194" s="17">
        <f t="shared" si="8"/>
        <v>187</v>
      </c>
      <c r="B194">
        <f>SimNos!I190</f>
        <v>1</v>
      </c>
      <c r="E194" s="3">
        <f t="shared" si="9"/>
        <v>187</v>
      </c>
      <c r="F194" s="6">
        <f>IF(F$7&lt;=$B194,$B$4*LOGINV(RawData!I193,$J$2,$J$3),"")</f>
        <v>6348.6612818720578</v>
      </c>
      <c r="G194" s="6" t="str">
        <f>IF(G$7&lt;=$B194,$B$4*LOGINV(RawData!J193,$J$2,$J$3),"")</f>
        <v/>
      </c>
      <c r="H194" s="6" t="str">
        <f>IF(H$7&lt;=$B194,$B$4*LOGINV(RawData!K193,$J$2,$J$3),"")</f>
        <v/>
      </c>
      <c r="I194" s="6" t="str">
        <f>IF(I$7&lt;=$B194,$B$4*LOGINV(RawData!L193,$J$2,$J$3),"")</f>
        <v/>
      </c>
      <c r="J194" s="6" t="str">
        <f>IF(J$7&lt;=$B194,$B$4*LOGINV(RawData!M193,$J$2,$J$3),"")</f>
        <v/>
      </c>
      <c r="K194" s="6" t="str">
        <f>IF(K$7&lt;=$B194,$B$4*LOGINV(RawData!N193,$J$2,$J$3),"")</f>
        <v/>
      </c>
      <c r="L194" s="6" t="str">
        <f>IF(L$7&lt;=$B194,$B$4*LOGINV(RawData!O193,$J$2,$J$3),"")</f>
        <v/>
      </c>
      <c r="N194" s="6">
        <f t="shared" si="10"/>
        <v>6348.6612818720578</v>
      </c>
    </row>
    <row r="195" spans="1:14" x14ac:dyDescent="0.25">
      <c r="A195" s="17">
        <f t="shared" si="8"/>
        <v>188</v>
      </c>
      <c r="B195">
        <f>SimNos!I191</f>
        <v>4</v>
      </c>
      <c r="E195" s="3">
        <f t="shared" si="9"/>
        <v>188</v>
      </c>
      <c r="F195" s="6">
        <f>IF(F$7&lt;=$B195,$B$4*LOGINV(RawData!I194,$J$2,$J$3),"")</f>
        <v>1234.0159749658865</v>
      </c>
      <c r="G195" s="6">
        <f>IF(G$7&lt;=$B195,$B$4*LOGINV(RawData!J194,$J$2,$J$3),"")</f>
        <v>24677.932949336362</v>
      </c>
      <c r="H195" s="6">
        <f>IF(H$7&lt;=$B195,$B$4*LOGINV(RawData!K194,$J$2,$J$3),"")</f>
        <v>15969.462331536002</v>
      </c>
      <c r="I195" s="6">
        <f>IF(I$7&lt;=$B195,$B$4*LOGINV(RawData!L194,$J$2,$J$3),"")</f>
        <v>3406.3676924688998</v>
      </c>
      <c r="J195" s="6" t="str">
        <f>IF(J$7&lt;=$B195,$B$4*LOGINV(RawData!M194,$J$2,$J$3),"")</f>
        <v/>
      </c>
      <c r="K195" s="6" t="str">
        <f>IF(K$7&lt;=$B195,$B$4*LOGINV(RawData!N194,$J$2,$J$3),"")</f>
        <v/>
      </c>
      <c r="L195" s="6" t="str">
        <f>IF(L$7&lt;=$B195,$B$4*LOGINV(RawData!O194,$J$2,$J$3),"")</f>
        <v/>
      </c>
      <c r="N195" s="6">
        <f t="shared" si="10"/>
        <v>45287.778948307146</v>
      </c>
    </row>
    <row r="196" spans="1:14" x14ac:dyDescent="0.25">
      <c r="A196" s="17">
        <f t="shared" si="8"/>
        <v>189</v>
      </c>
      <c r="B196">
        <f>SimNos!I192</f>
        <v>0</v>
      </c>
      <c r="E196" s="3">
        <f t="shared" si="9"/>
        <v>189</v>
      </c>
      <c r="F196" s="6" t="str">
        <f>IF(F$7&lt;=$B196,$B$4*LOGINV(RawData!I195,$J$2,$J$3),"")</f>
        <v/>
      </c>
      <c r="G196" s="6" t="str">
        <f>IF(G$7&lt;=$B196,$B$4*LOGINV(RawData!J195,$J$2,$J$3),"")</f>
        <v/>
      </c>
      <c r="H196" s="6" t="str">
        <f>IF(H$7&lt;=$B196,$B$4*LOGINV(RawData!K195,$J$2,$J$3),"")</f>
        <v/>
      </c>
      <c r="I196" s="6" t="str">
        <f>IF(I$7&lt;=$B196,$B$4*LOGINV(RawData!L195,$J$2,$J$3),"")</f>
        <v/>
      </c>
      <c r="J196" s="6" t="str">
        <f>IF(J$7&lt;=$B196,$B$4*LOGINV(RawData!M195,$J$2,$J$3),"")</f>
        <v/>
      </c>
      <c r="K196" s="6" t="str">
        <f>IF(K$7&lt;=$B196,$B$4*LOGINV(RawData!N195,$J$2,$J$3),"")</f>
        <v/>
      </c>
      <c r="L196" s="6" t="str">
        <f>IF(L$7&lt;=$B196,$B$4*LOGINV(RawData!O195,$J$2,$J$3),"")</f>
        <v/>
      </c>
      <c r="N196" s="6">
        <f t="shared" si="10"/>
        <v>0</v>
      </c>
    </row>
    <row r="197" spans="1:14" x14ac:dyDescent="0.25">
      <c r="A197" s="17">
        <f t="shared" si="8"/>
        <v>190</v>
      </c>
      <c r="B197">
        <f>SimNos!I193</f>
        <v>2</v>
      </c>
      <c r="E197" s="3">
        <f t="shared" si="9"/>
        <v>190</v>
      </c>
      <c r="F197" s="6">
        <f>IF(F$7&lt;=$B197,$B$4*LOGINV(RawData!I196,$J$2,$J$3),"")</f>
        <v>2137.3930470313317</v>
      </c>
      <c r="G197" s="6">
        <f>IF(G$7&lt;=$B197,$B$4*LOGINV(RawData!J196,$J$2,$J$3),"")</f>
        <v>55071.811746521977</v>
      </c>
      <c r="H197" s="6" t="str">
        <f>IF(H$7&lt;=$B197,$B$4*LOGINV(RawData!K196,$J$2,$J$3),"")</f>
        <v/>
      </c>
      <c r="I197" s="6" t="str">
        <f>IF(I$7&lt;=$B197,$B$4*LOGINV(RawData!L196,$J$2,$J$3),"")</f>
        <v/>
      </c>
      <c r="J197" s="6" t="str">
        <f>IF(J$7&lt;=$B197,$B$4*LOGINV(RawData!M196,$J$2,$J$3),"")</f>
        <v/>
      </c>
      <c r="K197" s="6" t="str">
        <f>IF(K$7&lt;=$B197,$B$4*LOGINV(RawData!N196,$J$2,$J$3),"")</f>
        <v/>
      </c>
      <c r="L197" s="6" t="str">
        <f>IF(L$7&lt;=$B197,$B$4*LOGINV(RawData!O196,$J$2,$J$3),"")</f>
        <v/>
      </c>
      <c r="N197" s="6">
        <f t="shared" si="10"/>
        <v>57209.204793553305</v>
      </c>
    </row>
    <row r="198" spans="1:14" x14ac:dyDescent="0.25">
      <c r="A198" s="17">
        <f t="shared" si="8"/>
        <v>191</v>
      </c>
      <c r="B198">
        <f>SimNos!I194</f>
        <v>3</v>
      </c>
      <c r="E198" s="3">
        <f t="shared" si="9"/>
        <v>191</v>
      </c>
      <c r="F198" s="6">
        <f>IF(F$7&lt;=$B198,$B$4*LOGINV(RawData!I197,$J$2,$J$3),"")</f>
        <v>41578.750700680226</v>
      </c>
      <c r="G198" s="6">
        <f>IF(G$7&lt;=$B198,$B$4*LOGINV(RawData!J197,$J$2,$J$3),"")</f>
        <v>21939.67949348062</v>
      </c>
      <c r="H198" s="6">
        <f>IF(H$7&lt;=$B198,$B$4*LOGINV(RawData!K197,$J$2,$J$3),"")</f>
        <v>3464.452634900329</v>
      </c>
      <c r="I198" s="6" t="str">
        <f>IF(I$7&lt;=$B198,$B$4*LOGINV(RawData!L197,$J$2,$J$3),"")</f>
        <v/>
      </c>
      <c r="J198" s="6" t="str">
        <f>IF(J$7&lt;=$B198,$B$4*LOGINV(RawData!M197,$J$2,$J$3),"")</f>
        <v/>
      </c>
      <c r="K198" s="6" t="str">
        <f>IF(K$7&lt;=$B198,$B$4*LOGINV(RawData!N197,$J$2,$J$3),"")</f>
        <v/>
      </c>
      <c r="L198" s="6" t="str">
        <f>IF(L$7&lt;=$B198,$B$4*LOGINV(RawData!O197,$J$2,$J$3),"")</f>
        <v/>
      </c>
      <c r="N198" s="6">
        <f t="shared" si="10"/>
        <v>66982.882829061171</v>
      </c>
    </row>
    <row r="199" spans="1:14" x14ac:dyDescent="0.25">
      <c r="A199" s="17">
        <f t="shared" si="8"/>
        <v>192</v>
      </c>
      <c r="B199">
        <f>SimNos!I195</f>
        <v>1</v>
      </c>
      <c r="E199" s="3">
        <f t="shared" si="9"/>
        <v>192</v>
      </c>
      <c r="F199" s="6">
        <f>IF(F$7&lt;=$B199,$B$4*LOGINV(RawData!I198,$J$2,$J$3),"")</f>
        <v>13743.730221062693</v>
      </c>
      <c r="G199" s="6" t="str">
        <f>IF(G$7&lt;=$B199,$B$4*LOGINV(RawData!J198,$J$2,$J$3),"")</f>
        <v/>
      </c>
      <c r="H199" s="6" t="str">
        <f>IF(H$7&lt;=$B199,$B$4*LOGINV(RawData!K198,$J$2,$J$3),"")</f>
        <v/>
      </c>
      <c r="I199" s="6" t="str">
        <f>IF(I$7&lt;=$B199,$B$4*LOGINV(RawData!L198,$J$2,$J$3),"")</f>
        <v/>
      </c>
      <c r="J199" s="6" t="str">
        <f>IF(J$7&lt;=$B199,$B$4*LOGINV(RawData!M198,$J$2,$J$3),"")</f>
        <v/>
      </c>
      <c r="K199" s="6" t="str">
        <f>IF(K$7&lt;=$B199,$B$4*LOGINV(RawData!N198,$J$2,$J$3),"")</f>
        <v/>
      </c>
      <c r="L199" s="6" t="str">
        <f>IF(L$7&lt;=$B199,$B$4*LOGINV(RawData!O198,$J$2,$J$3),"")</f>
        <v/>
      </c>
      <c r="N199" s="6">
        <f t="shared" si="10"/>
        <v>13743.730221062693</v>
      </c>
    </row>
    <row r="200" spans="1:14" x14ac:dyDescent="0.25">
      <c r="A200" s="17">
        <f t="shared" si="8"/>
        <v>193</v>
      </c>
      <c r="B200">
        <f>SimNos!I196</f>
        <v>1</v>
      </c>
      <c r="E200" s="3">
        <f t="shared" si="9"/>
        <v>193</v>
      </c>
      <c r="F200" s="6">
        <f>IF(F$7&lt;=$B200,$B$4*LOGINV(RawData!I199,$J$2,$J$3),"")</f>
        <v>60755.852616891687</v>
      </c>
      <c r="G200" s="6" t="str">
        <f>IF(G$7&lt;=$B200,$B$4*LOGINV(RawData!J199,$J$2,$J$3),"")</f>
        <v/>
      </c>
      <c r="H200" s="6" t="str">
        <f>IF(H$7&lt;=$B200,$B$4*LOGINV(RawData!K199,$J$2,$J$3),"")</f>
        <v/>
      </c>
      <c r="I200" s="6" t="str">
        <f>IF(I$7&lt;=$B200,$B$4*LOGINV(RawData!L199,$J$2,$J$3),"")</f>
        <v/>
      </c>
      <c r="J200" s="6" t="str">
        <f>IF(J$7&lt;=$B200,$B$4*LOGINV(RawData!M199,$J$2,$J$3),"")</f>
        <v/>
      </c>
      <c r="K200" s="6" t="str">
        <f>IF(K$7&lt;=$B200,$B$4*LOGINV(RawData!N199,$J$2,$J$3),"")</f>
        <v/>
      </c>
      <c r="L200" s="6" t="str">
        <f>IF(L$7&lt;=$B200,$B$4*LOGINV(RawData!O199,$J$2,$J$3),"")</f>
        <v/>
      </c>
      <c r="N200" s="6">
        <f t="shared" si="10"/>
        <v>60755.852616891687</v>
      </c>
    </row>
    <row r="201" spans="1:14" x14ac:dyDescent="0.25">
      <c r="A201" s="17">
        <f t="shared" si="8"/>
        <v>194</v>
      </c>
      <c r="B201">
        <f>SimNos!I197</f>
        <v>6</v>
      </c>
      <c r="E201" s="3">
        <f t="shared" si="9"/>
        <v>194</v>
      </c>
      <c r="F201" s="6">
        <f>IF(F$7&lt;=$B201,$B$4*LOGINV(RawData!I200,$J$2,$J$3),"")</f>
        <v>21366.061480103628</v>
      </c>
      <c r="G201" s="6">
        <f>IF(G$7&lt;=$B201,$B$4*LOGINV(RawData!J200,$J$2,$J$3),"")</f>
        <v>732.38041850599814</v>
      </c>
      <c r="H201" s="6">
        <f>IF(H$7&lt;=$B201,$B$4*LOGINV(RawData!K200,$J$2,$J$3),"")</f>
        <v>25726.535736811205</v>
      </c>
      <c r="I201" s="6">
        <f>IF(I$7&lt;=$B201,$B$4*LOGINV(RawData!L200,$J$2,$J$3),"")</f>
        <v>7534.7248368465034</v>
      </c>
      <c r="J201" s="6">
        <f>IF(J$7&lt;=$B201,$B$4*LOGINV(RawData!M200,$J$2,$J$3),"")</f>
        <v>21593.240188310385</v>
      </c>
      <c r="K201" s="6">
        <f>IF(K$7&lt;=$B201,$B$4*LOGINV(RawData!N200,$J$2,$J$3),"")</f>
        <v>21625.794596605559</v>
      </c>
      <c r="L201" s="6" t="str">
        <f>IF(L$7&lt;=$B201,$B$4*LOGINV(RawData!O200,$J$2,$J$3),"")</f>
        <v/>
      </c>
      <c r="N201" s="6">
        <f t="shared" si="10"/>
        <v>98578.737257183268</v>
      </c>
    </row>
    <row r="202" spans="1:14" x14ac:dyDescent="0.25">
      <c r="A202" s="17">
        <f t="shared" ref="A202:A257" si="11">A201+1</f>
        <v>195</v>
      </c>
      <c r="B202">
        <f>SimNos!I198</f>
        <v>1</v>
      </c>
      <c r="E202" s="3">
        <f t="shared" ref="E202:E257" si="12">E201+1</f>
        <v>195</v>
      </c>
      <c r="F202" s="6">
        <f>IF(F$7&lt;=$B202,$B$4*LOGINV(RawData!I201,$J$2,$J$3),"")</f>
        <v>27445.505754459744</v>
      </c>
      <c r="G202" s="6" t="str">
        <f>IF(G$7&lt;=$B202,$B$4*LOGINV(RawData!J201,$J$2,$J$3),"")</f>
        <v/>
      </c>
      <c r="H202" s="6" t="str">
        <f>IF(H$7&lt;=$B202,$B$4*LOGINV(RawData!K201,$J$2,$J$3),"")</f>
        <v/>
      </c>
      <c r="I202" s="6" t="str">
        <f>IF(I$7&lt;=$B202,$B$4*LOGINV(RawData!L201,$J$2,$J$3),"")</f>
        <v/>
      </c>
      <c r="J202" s="6" t="str">
        <f>IF(J$7&lt;=$B202,$B$4*LOGINV(RawData!M201,$J$2,$J$3),"")</f>
        <v/>
      </c>
      <c r="K202" s="6" t="str">
        <f>IF(K$7&lt;=$B202,$B$4*LOGINV(RawData!N201,$J$2,$J$3),"")</f>
        <v/>
      </c>
      <c r="L202" s="6" t="str">
        <f>IF(L$7&lt;=$B202,$B$4*LOGINV(RawData!O201,$J$2,$J$3),"")</f>
        <v/>
      </c>
      <c r="N202" s="6">
        <f t="shared" si="10"/>
        <v>27445.505754459744</v>
      </c>
    </row>
    <row r="203" spans="1:14" x14ac:dyDescent="0.25">
      <c r="A203" s="17">
        <f t="shared" si="11"/>
        <v>196</v>
      </c>
      <c r="B203">
        <f>SimNos!I199</f>
        <v>2</v>
      </c>
      <c r="E203" s="3">
        <f t="shared" si="12"/>
        <v>196</v>
      </c>
      <c r="F203" s="6">
        <f>IF(F$7&lt;=$B203,$B$4*LOGINV(RawData!I202,$J$2,$J$3),"")</f>
        <v>10223.914245738666</v>
      </c>
      <c r="G203" s="6">
        <f>IF(G$7&lt;=$B203,$B$4*LOGINV(RawData!J202,$J$2,$J$3),"")</f>
        <v>4513.0217218796624</v>
      </c>
      <c r="H203" s="6" t="str">
        <f>IF(H$7&lt;=$B203,$B$4*LOGINV(RawData!K202,$J$2,$J$3),"")</f>
        <v/>
      </c>
      <c r="I203" s="6" t="str">
        <f>IF(I$7&lt;=$B203,$B$4*LOGINV(RawData!L202,$J$2,$J$3),"")</f>
        <v/>
      </c>
      <c r="J203" s="6" t="str">
        <f>IF(J$7&lt;=$B203,$B$4*LOGINV(RawData!M202,$J$2,$J$3),"")</f>
        <v/>
      </c>
      <c r="K203" s="6" t="str">
        <f>IF(K$7&lt;=$B203,$B$4*LOGINV(RawData!N202,$J$2,$J$3),"")</f>
        <v/>
      </c>
      <c r="L203" s="6" t="str">
        <f>IF(L$7&lt;=$B203,$B$4*LOGINV(RawData!O202,$J$2,$J$3),"")</f>
        <v/>
      </c>
      <c r="N203" s="6">
        <f t="shared" si="10"/>
        <v>14736.935967618329</v>
      </c>
    </row>
    <row r="204" spans="1:14" x14ac:dyDescent="0.25">
      <c r="A204" s="17">
        <f t="shared" si="11"/>
        <v>197</v>
      </c>
      <c r="B204">
        <f>SimNos!I200</f>
        <v>2</v>
      </c>
      <c r="E204" s="3">
        <f t="shared" si="12"/>
        <v>197</v>
      </c>
      <c r="F204" s="6">
        <f>IF(F$7&lt;=$B204,$B$4*LOGINV(RawData!I203,$J$2,$J$3),"")</f>
        <v>47246.366563179683</v>
      </c>
      <c r="G204" s="6">
        <f>IF(G$7&lt;=$B204,$B$4*LOGINV(RawData!J203,$J$2,$J$3),"")</f>
        <v>5406.3019325013074</v>
      </c>
      <c r="H204" s="6" t="str">
        <f>IF(H$7&lt;=$B204,$B$4*LOGINV(RawData!K203,$J$2,$J$3),"")</f>
        <v/>
      </c>
      <c r="I204" s="6" t="str">
        <f>IF(I$7&lt;=$B204,$B$4*LOGINV(RawData!L203,$J$2,$J$3),"")</f>
        <v/>
      </c>
      <c r="J204" s="6" t="str">
        <f>IF(J$7&lt;=$B204,$B$4*LOGINV(RawData!M203,$J$2,$J$3),"")</f>
        <v/>
      </c>
      <c r="K204" s="6" t="str">
        <f>IF(K$7&lt;=$B204,$B$4*LOGINV(RawData!N203,$J$2,$J$3),"")</f>
        <v/>
      </c>
      <c r="L204" s="6" t="str">
        <f>IF(L$7&lt;=$B204,$B$4*LOGINV(RawData!O203,$J$2,$J$3),"")</f>
        <v/>
      </c>
      <c r="N204" s="6">
        <f t="shared" si="10"/>
        <v>52652.668495680991</v>
      </c>
    </row>
    <row r="205" spans="1:14" x14ac:dyDescent="0.25">
      <c r="A205" s="17">
        <f t="shared" si="11"/>
        <v>198</v>
      </c>
      <c r="B205">
        <f>SimNos!I201</f>
        <v>1</v>
      </c>
      <c r="E205" s="3">
        <f t="shared" si="12"/>
        <v>198</v>
      </c>
      <c r="F205" s="6">
        <f>IF(F$7&lt;=$B205,$B$4*LOGINV(RawData!I204,$J$2,$J$3),"")</f>
        <v>30690.602511450244</v>
      </c>
      <c r="G205" s="6" t="str">
        <f>IF(G$7&lt;=$B205,$B$4*LOGINV(RawData!J204,$J$2,$J$3),"")</f>
        <v/>
      </c>
      <c r="H205" s="6" t="str">
        <f>IF(H$7&lt;=$B205,$B$4*LOGINV(RawData!K204,$J$2,$J$3),"")</f>
        <v/>
      </c>
      <c r="I205" s="6" t="str">
        <f>IF(I$7&lt;=$B205,$B$4*LOGINV(RawData!L204,$J$2,$J$3),"")</f>
        <v/>
      </c>
      <c r="J205" s="6" t="str">
        <f>IF(J$7&lt;=$B205,$B$4*LOGINV(RawData!M204,$J$2,$J$3),"")</f>
        <v/>
      </c>
      <c r="K205" s="6" t="str">
        <f>IF(K$7&lt;=$B205,$B$4*LOGINV(RawData!N204,$J$2,$J$3),"")</f>
        <v/>
      </c>
      <c r="L205" s="6" t="str">
        <f>IF(L$7&lt;=$B205,$B$4*LOGINV(RawData!O204,$J$2,$J$3),"")</f>
        <v/>
      </c>
      <c r="N205" s="6">
        <f t="shared" si="10"/>
        <v>30690.602511450244</v>
      </c>
    </row>
    <row r="206" spans="1:14" x14ac:dyDescent="0.25">
      <c r="A206" s="17">
        <f t="shared" si="11"/>
        <v>199</v>
      </c>
      <c r="B206">
        <f>SimNos!I202</f>
        <v>1</v>
      </c>
      <c r="E206" s="3">
        <f t="shared" si="12"/>
        <v>199</v>
      </c>
      <c r="F206" s="6">
        <f>IF(F$7&lt;=$B206,$B$4*LOGINV(RawData!I205,$J$2,$J$3),"")</f>
        <v>11292.23003442713</v>
      </c>
      <c r="G206" s="6" t="str">
        <f>IF(G$7&lt;=$B206,$B$4*LOGINV(RawData!J205,$J$2,$J$3),"")</f>
        <v/>
      </c>
      <c r="H206" s="6" t="str">
        <f>IF(H$7&lt;=$B206,$B$4*LOGINV(RawData!K205,$J$2,$J$3),"")</f>
        <v/>
      </c>
      <c r="I206" s="6" t="str">
        <f>IF(I$7&lt;=$B206,$B$4*LOGINV(RawData!L205,$J$2,$J$3),"")</f>
        <v/>
      </c>
      <c r="J206" s="6" t="str">
        <f>IF(J$7&lt;=$B206,$B$4*LOGINV(RawData!M205,$J$2,$J$3),"")</f>
        <v/>
      </c>
      <c r="K206" s="6" t="str">
        <f>IF(K$7&lt;=$B206,$B$4*LOGINV(RawData!N205,$J$2,$J$3),"")</f>
        <v/>
      </c>
      <c r="L206" s="6" t="str">
        <f>IF(L$7&lt;=$B206,$B$4*LOGINV(RawData!O205,$J$2,$J$3),"")</f>
        <v/>
      </c>
      <c r="N206" s="6">
        <f t="shared" si="10"/>
        <v>11292.23003442713</v>
      </c>
    </row>
    <row r="207" spans="1:14" x14ac:dyDescent="0.25">
      <c r="A207" s="17">
        <f t="shared" si="11"/>
        <v>200</v>
      </c>
      <c r="B207">
        <f>SimNos!I203</f>
        <v>6</v>
      </c>
      <c r="E207" s="3">
        <f t="shared" si="12"/>
        <v>200</v>
      </c>
      <c r="F207" s="6">
        <f>IF(F$7&lt;=$B207,$B$4*LOGINV(RawData!I206,$J$2,$J$3),"")</f>
        <v>13568.727245322314</v>
      </c>
      <c r="G207" s="6">
        <f>IF(G$7&lt;=$B207,$B$4*LOGINV(RawData!J206,$J$2,$J$3),"")</f>
        <v>6695.426260356503</v>
      </c>
      <c r="H207" s="6">
        <f>IF(H$7&lt;=$B207,$B$4*LOGINV(RawData!K206,$J$2,$J$3),"")</f>
        <v>63555.729350216185</v>
      </c>
      <c r="I207" s="6">
        <f>IF(I$7&lt;=$B207,$B$4*LOGINV(RawData!L206,$J$2,$J$3),"")</f>
        <v>9307.1334368236639</v>
      </c>
      <c r="J207" s="6">
        <f>IF(J$7&lt;=$B207,$B$4*LOGINV(RawData!M206,$J$2,$J$3),"")</f>
        <v>25745.266488162975</v>
      </c>
      <c r="K207" s="6">
        <f>IF(K$7&lt;=$B207,$B$4*LOGINV(RawData!N206,$J$2,$J$3),"")</f>
        <v>23629.755734801351</v>
      </c>
      <c r="L207" s="6" t="str">
        <f>IF(L$7&lt;=$B207,$B$4*LOGINV(RawData!O206,$J$2,$J$3),"")</f>
        <v/>
      </c>
      <c r="N207" s="6">
        <f t="shared" si="10"/>
        <v>142502.038515683</v>
      </c>
    </row>
    <row r="208" spans="1:14" x14ac:dyDescent="0.25">
      <c r="A208" s="17">
        <f t="shared" si="11"/>
        <v>201</v>
      </c>
      <c r="B208">
        <f>SimNos!I204</f>
        <v>2</v>
      </c>
      <c r="E208" s="3">
        <f t="shared" si="12"/>
        <v>201</v>
      </c>
      <c r="F208" s="6">
        <f>IF(F$7&lt;=$B208,$B$4*LOGINV(RawData!I207,$J$2,$J$3),"")</f>
        <v>16218.307495674171</v>
      </c>
      <c r="G208" s="6">
        <f>IF(G$7&lt;=$B208,$B$4*LOGINV(RawData!J207,$J$2,$J$3),"")</f>
        <v>5233.8113199412282</v>
      </c>
      <c r="H208" s="6" t="str">
        <f>IF(H$7&lt;=$B208,$B$4*LOGINV(RawData!K207,$J$2,$J$3),"")</f>
        <v/>
      </c>
      <c r="I208" s="6" t="str">
        <f>IF(I$7&lt;=$B208,$B$4*LOGINV(RawData!L207,$J$2,$J$3),"")</f>
        <v/>
      </c>
      <c r="J208" s="6" t="str">
        <f>IF(J$7&lt;=$B208,$B$4*LOGINV(RawData!M207,$J$2,$J$3),"")</f>
        <v/>
      </c>
      <c r="K208" s="6" t="str">
        <f>IF(K$7&lt;=$B208,$B$4*LOGINV(RawData!N207,$J$2,$J$3),"")</f>
        <v/>
      </c>
      <c r="L208" s="6" t="str">
        <f>IF(L$7&lt;=$B208,$B$4*LOGINV(RawData!O207,$J$2,$J$3),"")</f>
        <v/>
      </c>
      <c r="N208" s="6">
        <f t="shared" si="10"/>
        <v>21452.118815615398</v>
      </c>
    </row>
    <row r="209" spans="1:14" x14ac:dyDescent="0.25">
      <c r="A209" s="17">
        <f t="shared" si="11"/>
        <v>202</v>
      </c>
      <c r="B209">
        <f>SimNos!I205</f>
        <v>1</v>
      </c>
      <c r="E209" s="3">
        <f t="shared" si="12"/>
        <v>202</v>
      </c>
      <c r="F209" s="6">
        <f>IF(F$7&lt;=$B209,$B$4*LOGINV(RawData!I208,$J$2,$J$3),"")</f>
        <v>3763.5469112997198</v>
      </c>
      <c r="G209" s="6" t="str">
        <f>IF(G$7&lt;=$B209,$B$4*LOGINV(RawData!J208,$J$2,$J$3),"")</f>
        <v/>
      </c>
      <c r="H209" s="6" t="str">
        <f>IF(H$7&lt;=$B209,$B$4*LOGINV(RawData!K208,$J$2,$J$3),"")</f>
        <v/>
      </c>
      <c r="I209" s="6" t="str">
        <f>IF(I$7&lt;=$B209,$B$4*LOGINV(RawData!L208,$J$2,$J$3),"")</f>
        <v/>
      </c>
      <c r="J209" s="6" t="str">
        <f>IF(J$7&lt;=$B209,$B$4*LOGINV(RawData!M208,$J$2,$J$3),"")</f>
        <v/>
      </c>
      <c r="K209" s="6" t="str">
        <f>IF(K$7&lt;=$B209,$B$4*LOGINV(RawData!N208,$J$2,$J$3),"")</f>
        <v/>
      </c>
      <c r="L209" s="6" t="str">
        <f>IF(L$7&lt;=$B209,$B$4*LOGINV(RawData!O208,$J$2,$J$3),"")</f>
        <v/>
      </c>
      <c r="N209" s="6">
        <f t="shared" si="10"/>
        <v>3763.5469112997198</v>
      </c>
    </row>
    <row r="210" spans="1:14" x14ac:dyDescent="0.25">
      <c r="A210" s="17">
        <f t="shared" si="11"/>
        <v>203</v>
      </c>
      <c r="B210">
        <f>SimNos!I206</f>
        <v>1</v>
      </c>
      <c r="E210" s="3">
        <f t="shared" si="12"/>
        <v>203</v>
      </c>
      <c r="F210" s="6">
        <f>IF(F$7&lt;=$B210,$B$4*LOGINV(RawData!I209,$J$2,$J$3),"")</f>
        <v>2091.8796847948765</v>
      </c>
      <c r="G210" s="6" t="str">
        <f>IF(G$7&lt;=$B210,$B$4*LOGINV(RawData!J209,$J$2,$J$3),"")</f>
        <v/>
      </c>
      <c r="H210" s="6" t="str">
        <f>IF(H$7&lt;=$B210,$B$4*LOGINV(RawData!K209,$J$2,$J$3),"")</f>
        <v/>
      </c>
      <c r="I210" s="6" t="str">
        <f>IF(I$7&lt;=$B210,$B$4*LOGINV(RawData!L209,$J$2,$J$3),"")</f>
        <v/>
      </c>
      <c r="J210" s="6" t="str">
        <f>IF(J$7&lt;=$B210,$B$4*LOGINV(RawData!M209,$J$2,$J$3),"")</f>
        <v/>
      </c>
      <c r="K210" s="6" t="str">
        <f>IF(K$7&lt;=$B210,$B$4*LOGINV(RawData!N209,$J$2,$J$3),"")</f>
        <v/>
      </c>
      <c r="L210" s="6" t="str">
        <f>IF(L$7&lt;=$B210,$B$4*LOGINV(RawData!O209,$J$2,$J$3),"")</f>
        <v/>
      </c>
      <c r="N210" s="6">
        <f t="shared" si="10"/>
        <v>2091.8796847948765</v>
      </c>
    </row>
    <row r="211" spans="1:14" x14ac:dyDescent="0.25">
      <c r="A211" s="17">
        <f t="shared" si="11"/>
        <v>204</v>
      </c>
      <c r="B211">
        <f>SimNos!I207</f>
        <v>2</v>
      </c>
      <c r="E211" s="3">
        <f t="shared" si="12"/>
        <v>204</v>
      </c>
      <c r="F211" s="6">
        <f>IF(F$7&lt;=$B211,$B$4*LOGINV(RawData!I210,$J$2,$J$3),"")</f>
        <v>20514.819130041305</v>
      </c>
      <c r="G211" s="6">
        <f>IF(G$7&lt;=$B211,$B$4*LOGINV(RawData!J210,$J$2,$J$3),"")</f>
        <v>790.87682661592089</v>
      </c>
      <c r="H211" s="6" t="str">
        <f>IF(H$7&lt;=$B211,$B$4*LOGINV(RawData!K210,$J$2,$J$3),"")</f>
        <v/>
      </c>
      <c r="I211" s="6" t="str">
        <f>IF(I$7&lt;=$B211,$B$4*LOGINV(RawData!L210,$J$2,$J$3),"")</f>
        <v/>
      </c>
      <c r="J211" s="6" t="str">
        <f>IF(J$7&lt;=$B211,$B$4*LOGINV(RawData!M210,$J$2,$J$3),"")</f>
        <v/>
      </c>
      <c r="K211" s="6" t="str">
        <f>IF(K$7&lt;=$B211,$B$4*LOGINV(RawData!N210,$J$2,$J$3),"")</f>
        <v/>
      </c>
      <c r="L211" s="6" t="str">
        <f>IF(L$7&lt;=$B211,$B$4*LOGINV(RawData!O210,$J$2,$J$3),"")</f>
        <v/>
      </c>
      <c r="N211" s="6">
        <f t="shared" si="10"/>
        <v>21305.695956657226</v>
      </c>
    </row>
    <row r="212" spans="1:14" x14ac:dyDescent="0.25">
      <c r="A212" s="17">
        <f t="shared" si="11"/>
        <v>205</v>
      </c>
      <c r="B212">
        <f>SimNos!I208</f>
        <v>1</v>
      </c>
      <c r="E212" s="3">
        <f t="shared" si="12"/>
        <v>205</v>
      </c>
      <c r="F212" s="6">
        <f>IF(F$7&lt;=$B212,$B$4*LOGINV(RawData!I211,$J$2,$J$3),"")</f>
        <v>1416.3950941633291</v>
      </c>
      <c r="G212" s="6" t="str">
        <f>IF(G$7&lt;=$B212,$B$4*LOGINV(RawData!J211,$J$2,$J$3),"")</f>
        <v/>
      </c>
      <c r="H212" s="6" t="str">
        <f>IF(H$7&lt;=$B212,$B$4*LOGINV(RawData!K211,$J$2,$J$3),"")</f>
        <v/>
      </c>
      <c r="I212" s="6" t="str">
        <f>IF(I$7&lt;=$B212,$B$4*LOGINV(RawData!L211,$J$2,$J$3),"")</f>
        <v/>
      </c>
      <c r="J212" s="6" t="str">
        <f>IF(J$7&lt;=$B212,$B$4*LOGINV(RawData!M211,$J$2,$J$3),"")</f>
        <v/>
      </c>
      <c r="K212" s="6" t="str">
        <f>IF(K$7&lt;=$B212,$B$4*LOGINV(RawData!N211,$J$2,$J$3),"")</f>
        <v/>
      </c>
      <c r="L212" s="6" t="str">
        <f>IF(L$7&lt;=$B212,$B$4*LOGINV(RawData!O211,$J$2,$J$3),"")</f>
        <v/>
      </c>
      <c r="N212" s="6">
        <f t="shared" si="10"/>
        <v>1416.3950941633291</v>
      </c>
    </row>
    <row r="213" spans="1:14" x14ac:dyDescent="0.25">
      <c r="A213" s="17">
        <f t="shared" si="11"/>
        <v>206</v>
      </c>
      <c r="B213">
        <f>SimNos!I209</f>
        <v>0</v>
      </c>
      <c r="E213" s="3">
        <f t="shared" si="12"/>
        <v>206</v>
      </c>
      <c r="F213" s="6" t="str">
        <f>IF(F$7&lt;=$B213,$B$4*LOGINV(RawData!I212,$J$2,$J$3),"")</f>
        <v/>
      </c>
      <c r="G213" s="6" t="str">
        <f>IF(G$7&lt;=$B213,$B$4*LOGINV(RawData!J212,$J$2,$J$3),"")</f>
        <v/>
      </c>
      <c r="H213" s="6" t="str">
        <f>IF(H$7&lt;=$B213,$B$4*LOGINV(RawData!K212,$J$2,$J$3),"")</f>
        <v/>
      </c>
      <c r="I213" s="6" t="str">
        <f>IF(I$7&lt;=$B213,$B$4*LOGINV(RawData!L212,$J$2,$J$3),"")</f>
        <v/>
      </c>
      <c r="J213" s="6" t="str">
        <f>IF(J$7&lt;=$B213,$B$4*LOGINV(RawData!M212,$J$2,$J$3),"")</f>
        <v/>
      </c>
      <c r="K213" s="6" t="str">
        <f>IF(K$7&lt;=$B213,$B$4*LOGINV(RawData!N212,$J$2,$J$3),"")</f>
        <v/>
      </c>
      <c r="L213" s="6" t="str">
        <f>IF(L$7&lt;=$B213,$B$4*LOGINV(RawData!O212,$J$2,$J$3),"")</f>
        <v/>
      </c>
      <c r="N213" s="6">
        <f t="shared" si="10"/>
        <v>0</v>
      </c>
    </row>
    <row r="214" spans="1:14" x14ac:dyDescent="0.25">
      <c r="A214" s="17">
        <f t="shared" si="11"/>
        <v>207</v>
      </c>
      <c r="B214">
        <f>SimNos!I210</f>
        <v>3</v>
      </c>
      <c r="E214" s="3">
        <f t="shared" si="12"/>
        <v>207</v>
      </c>
      <c r="F214" s="6">
        <f>IF(F$7&lt;=$B214,$B$4*LOGINV(RawData!I213,$J$2,$J$3),"")</f>
        <v>36942.189621315127</v>
      </c>
      <c r="G214" s="6">
        <f>IF(G$7&lt;=$B214,$B$4*LOGINV(RawData!J213,$J$2,$J$3),"")</f>
        <v>19664.156470669092</v>
      </c>
      <c r="H214" s="6">
        <f>IF(H$7&lt;=$B214,$B$4*LOGINV(RawData!K213,$J$2,$J$3),"")</f>
        <v>44595.777789590684</v>
      </c>
      <c r="I214" s="6" t="str">
        <f>IF(I$7&lt;=$B214,$B$4*LOGINV(RawData!L213,$J$2,$J$3),"")</f>
        <v/>
      </c>
      <c r="J214" s="6" t="str">
        <f>IF(J$7&lt;=$B214,$B$4*LOGINV(RawData!M213,$J$2,$J$3),"")</f>
        <v/>
      </c>
      <c r="K214" s="6" t="str">
        <f>IF(K$7&lt;=$B214,$B$4*LOGINV(RawData!N213,$J$2,$J$3),"")</f>
        <v/>
      </c>
      <c r="L214" s="6" t="str">
        <f>IF(L$7&lt;=$B214,$B$4*LOGINV(RawData!O213,$J$2,$J$3),"")</f>
        <v/>
      </c>
      <c r="N214" s="6">
        <f t="shared" si="10"/>
        <v>101202.12388157489</v>
      </c>
    </row>
    <row r="215" spans="1:14" x14ac:dyDescent="0.25">
      <c r="A215" s="17">
        <f t="shared" si="11"/>
        <v>208</v>
      </c>
      <c r="B215">
        <f>SimNos!I211</f>
        <v>5</v>
      </c>
      <c r="E215" s="3">
        <f t="shared" si="12"/>
        <v>208</v>
      </c>
      <c r="F215" s="6">
        <f>IF(F$7&lt;=$B215,$B$4*LOGINV(RawData!I214,$J$2,$J$3),"")</f>
        <v>17723.99069624197</v>
      </c>
      <c r="G215" s="6">
        <f>IF(G$7&lt;=$B215,$B$4*LOGINV(RawData!J214,$J$2,$J$3),"")</f>
        <v>18478.81412810355</v>
      </c>
      <c r="H215" s="6">
        <f>IF(H$7&lt;=$B215,$B$4*LOGINV(RawData!K214,$J$2,$J$3),"")</f>
        <v>64926.841158378236</v>
      </c>
      <c r="I215" s="6">
        <f>IF(I$7&lt;=$B215,$B$4*LOGINV(RawData!L214,$J$2,$J$3),"")</f>
        <v>3261.3590609297107</v>
      </c>
      <c r="J215" s="6">
        <f>IF(J$7&lt;=$B215,$B$4*LOGINV(RawData!M214,$J$2,$J$3),"")</f>
        <v>11147.157533004891</v>
      </c>
      <c r="K215" s="6" t="str">
        <f>IF(K$7&lt;=$B215,$B$4*LOGINV(RawData!N214,$J$2,$J$3),"")</f>
        <v/>
      </c>
      <c r="L215" s="6" t="str">
        <f>IF(L$7&lt;=$B215,$B$4*LOGINV(RawData!O214,$J$2,$J$3),"")</f>
        <v/>
      </c>
      <c r="N215" s="6">
        <f t="shared" si="10"/>
        <v>115538.16257665836</v>
      </c>
    </row>
    <row r="216" spans="1:14" x14ac:dyDescent="0.25">
      <c r="A216" s="17">
        <f t="shared" si="11"/>
        <v>209</v>
      </c>
      <c r="B216">
        <f>SimNos!I212</f>
        <v>1</v>
      </c>
      <c r="E216" s="3">
        <f t="shared" si="12"/>
        <v>209</v>
      </c>
      <c r="F216" s="6">
        <f>IF(F$7&lt;=$B216,$B$4*LOGINV(RawData!I215,$J$2,$J$3),"")</f>
        <v>43953.187225487796</v>
      </c>
      <c r="G216" s="6" t="str">
        <f>IF(G$7&lt;=$B216,$B$4*LOGINV(RawData!J215,$J$2,$J$3),"")</f>
        <v/>
      </c>
      <c r="H216" s="6" t="str">
        <f>IF(H$7&lt;=$B216,$B$4*LOGINV(RawData!K215,$J$2,$J$3),"")</f>
        <v/>
      </c>
      <c r="I216" s="6" t="str">
        <f>IF(I$7&lt;=$B216,$B$4*LOGINV(RawData!L215,$J$2,$J$3),"")</f>
        <v/>
      </c>
      <c r="J216" s="6" t="str">
        <f>IF(J$7&lt;=$B216,$B$4*LOGINV(RawData!M215,$J$2,$J$3),"")</f>
        <v/>
      </c>
      <c r="K216" s="6" t="str">
        <f>IF(K$7&lt;=$B216,$B$4*LOGINV(RawData!N215,$J$2,$J$3),"")</f>
        <v/>
      </c>
      <c r="L216" s="6" t="str">
        <f>IF(L$7&lt;=$B216,$B$4*LOGINV(RawData!O215,$J$2,$J$3),"")</f>
        <v/>
      </c>
      <c r="N216" s="6">
        <f t="shared" si="10"/>
        <v>43953.187225487796</v>
      </c>
    </row>
    <row r="217" spans="1:14" x14ac:dyDescent="0.25">
      <c r="A217" s="17">
        <f t="shared" si="11"/>
        <v>210</v>
      </c>
      <c r="B217">
        <f>SimNos!I213</f>
        <v>1</v>
      </c>
      <c r="E217" s="3">
        <f t="shared" si="12"/>
        <v>210</v>
      </c>
      <c r="F217" s="6">
        <f>IF(F$7&lt;=$B217,$B$4*LOGINV(RawData!I216,$J$2,$J$3),"")</f>
        <v>51720.878816133009</v>
      </c>
      <c r="G217" s="6" t="str">
        <f>IF(G$7&lt;=$B217,$B$4*LOGINV(RawData!J216,$J$2,$J$3),"")</f>
        <v/>
      </c>
      <c r="H217" s="6" t="str">
        <f>IF(H$7&lt;=$B217,$B$4*LOGINV(RawData!K216,$J$2,$J$3),"")</f>
        <v/>
      </c>
      <c r="I217" s="6" t="str">
        <f>IF(I$7&lt;=$B217,$B$4*LOGINV(RawData!L216,$J$2,$J$3),"")</f>
        <v/>
      </c>
      <c r="J217" s="6" t="str">
        <f>IF(J$7&lt;=$B217,$B$4*LOGINV(RawData!M216,$J$2,$J$3),"")</f>
        <v/>
      </c>
      <c r="K217" s="6" t="str">
        <f>IF(K$7&lt;=$B217,$B$4*LOGINV(RawData!N216,$J$2,$J$3),"")</f>
        <v/>
      </c>
      <c r="L217" s="6" t="str">
        <f>IF(L$7&lt;=$B217,$B$4*LOGINV(RawData!O216,$J$2,$J$3),"")</f>
        <v/>
      </c>
      <c r="N217" s="6">
        <f t="shared" si="10"/>
        <v>51720.878816133009</v>
      </c>
    </row>
    <row r="218" spans="1:14" x14ac:dyDescent="0.25">
      <c r="A218" s="17">
        <f t="shared" si="11"/>
        <v>211</v>
      </c>
      <c r="B218">
        <f>SimNos!I214</f>
        <v>1</v>
      </c>
      <c r="E218" s="3">
        <f t="shared" si="12"/>
        <v>211</v>
      </c>
      <c r="F218" s="6">
        <f>IF(F$7&lt;=$B218,$B$4*LOGINV(RawData!I217,$J$2,$J$3),"")</f>
        <v>41228.167907043644</v>
      </c>
      <c r="G218" s="6" t="str">
        <f>IF(G$7&lt;=$B218,$B$4*LOGINV(RawData!J217,$J$2,$J$3),"")</f>
        <v/>
      </c>
      <c r="H218" s="6" t="str">
        <f>IF(H$7&lt;=$B218,$B$4*LOGINV(RawData!K217,$J$2,$J$3),"")</f>
        <v/>
      </c>
      <c r="I218" s="6" t="str">
        <f>IF(I$7&lt;=$B218,$B$4*LOGINV(RawData!L217,$J$2,$J$3),"")</f>
        <v/>
      </c>
      <c r="J218" s="6" t="str">
        <f>IF(J$7&lt;=$B218,$B$4*LOGINV(RawData!M217,$J$2,$J$3),"")</f>
        <v/>
      </c>
      <c r="K218" s="6" t="str">
        <f>IF(K$7&lt;=$B218,$B$4*LOGINV(RawData!N217,$J$2,$J$3),"")</f>
        <v/>
      </c>
      <c r="L218" s="6" t="str">
        <f>IF(L$7&lt;=$B218,$B$4*LOGINV(RawData!O217,$J$2,$J$3),"")</f>
        <v/>
      </c>
      <c r="N218" s="6">
        <f t="shared" si="10"/>
        <v>41228.167907043644</v>
      </c>
    </row>
    <row r="219" spans="1:14" x14ac:dyDescent="0.25">
      <c r="A219" s="17">
        <f t="shared" si="11"/>
        <v>212</v>
      </c>
      <c r="B219">
        <f>SimNos!I215</f>
        <v>1</v>
      </c>
      <c r="E219" s="3">
        <f t="shared" si="12"/>
        <v>212</v>
      </c>
      <c r="F219" s="6">
        <f>IF(F$7&lt;=$B219,$B$4*LOGINV(RawData!I218,$J$2,$J$3),"")</f>
        <v>14314.735139864035</v>
      </c>
      <c r="G219" s="6" t="str">
        <f>IF(G$7&lt;=$B219,$B$4*LOGINV(RawData!J218,$J$2,$J$3),"")</f>
        <v/>
      </c>
      <c r="H219" s="6" t="str">
        <f>IF(H$7&lt;=$B219,$B$4*LOGINV(RawData!K218,$J$2,$J$3),"")</f>
        <v/>
      </c>
      <c r="I219" s="6" t="str">
        <f>IF(I$7&lt;=$B219,$B$4*LOGINV(RawData!L218,$J$2,$J$3),"")</f>
        <v/>
      </c>
      <c r="J219" s="6" t="str">
        <f>IF(J$7&lt;=$B219,$B$4*LOGINV(RawData!M218,$J$2,$J$3),"")</f>
        <v/>
      </c>
      <c r="K219" s="6" t="str">
        <f>IF(K$7&lt;=$B219,$B$4*LOGINV(RawData!N218,$J$2,$J$3),"")</f>
        <v/>
      </c>
      <c r="L219" s="6" t="str">
        <f>IF(L$7&lt;=$B219,$B$4*LOGINV(RawData!O218,$J$2,$J$3),"")</f>
        <v/>
      </c>
      <c r="N219" s="6">
        <f t="shared" si="10"/>
        <v>14314.735139864035</v>
      </c>
    </row>
    <row r="220" spans="1:14" x14ac:dyDescent="0.25">
      <c r="A220" s="17">
        <f t="shared" si="11"/>
        <v>213</v>
      </c>
      <c r="B220">
        <f>SimNos!I216</f>
        <v>2</v>
      </c>
      <c r="E220" s="3">
        <f t="shared" si="12"/>
        <v>213</v>
      </c>
      <c r="F220" s="6">
        <f>IF(F$7&lt;=$B220,$B$4*LOGINV(RawData!I219,$J$2,$J$3),"")</f>
        <v>27468.062887716791</v>
      </c>
      <c r="G220" s="6">
        <f>IF(G$7&lt;=$B220,$B$4*LOGINV(RawData!J219,$J$2,$J$3),"")</f>
        <v>23719.286712916622</v>
      </c>
      <c r="H220" s="6" t="str">
        <f>IF(H$7&lt;=$B220,$B$4*LOGINV(RawData!K219,$J$2,$J$3),"")</f>
        <v/>
      </c>
      <c r="I220" s="6" t="str">
        <f>IF(I$7&lt;=$B220,$B$4*LOGINV(RawData!L219,$J$2,$J$3),"")</f>
        <v/>
      </c>
      <c r="J220" s="6" t="str">
        <f>IF(J$7&lt;=$B220,$B$4*LOGINV(RawData!M219,$J$2,$J$3),"")</f>
        <v/>
      </c>
      <c r="K220" s="6" t="str">
        <f>IF(K$7&lt;=$B220,$B$4*LOGINV(RawData!N219,$J$2,$J$3),"")</f>
        <v/>
      </c>
      <c r="L220" s="6" t="str">
        <f>IF(L$7&lt;=$B220,$B$4*LOGINV(RawData!O219,$J$2,$J$3),"")</f>
        <v/>
      </c>
      <c r="N220" s="6">
        <f t="shared" si="10"/>
        <v>51187.349600633417</v>
      </c>
    </row>
    <row r="221" spans="1:14" x14ac:dyDescent="0.25">
      <c r="A221" s="17">
        <f t="shared" si="11"/>
        <v>214</v>
      </c>
      <c r="B221">
        <f>SimNos!I217</f>
        <v>7</v>
      </c>
      <c r="E221" s="3">
        <f t="shared" si="12"/>
        <v>214</v>
      </c>
      <c r="F221" s="6">
        <f>IF(F$7&lt;=$B221,$B$4*LOGINV(RawData!I220,$J$2,$J$3),"")</f>
        <v>25375.941702796525</v>
      </c>
      <c r="G221" s="6">
        <f>IF(G$7&lt;=$B221,$B$4*LOGINV(RawData!J220,$J$2,$J$3),"")</f>
        <v>8652.8888042255676</v>
      </c>
      <c r="H221" s="6">
        <f>IF(H$7&lt;=$B221,$B$4*LOGINV(RawData!K220,$J$2,$J$3),"")</f>
        <v>18399.695367912343</v>
      </c>
      <c r="I221" s="6">
        <f>IF(I$7&lt;=$B221,$B$4*LOGINV(RawData!L220,$J$2,$J$3),"")</f>
        <v>26719.9915335269</v>
      </c>
      <c r="J221" s="6">
        <f>IF(J$7&lt;=$B221,$B$4*LOGINV(RawData!M220,$J$2,$J$3),"")</f>
        <v>18181.868754218238</v>
      </c>
      <c r="K221" s="6">
        <f>IF(K$7&lt;=$B221,$B$4*LOGINV(RawData!N220,$J$2,$J$3),"")</f>
        <v>141177.33195473813</v>
      </c>
      <c r="L221" s="6">
        <f>IF(L$7&lt;=$B221,$B$4*LOGINV(RawData!O220,$J$2,$J$3),"")</f>
        <v>735.94666982250521</v>
      </c>
      <c r="N221" s="6">
        <f t="shared" si="10"/>
        <v>239243.66478724021</v>
      </c>
    </row>
    <row r="222" spans="1:14" x14ac:dyDescent="0.25">
      <c r="A222" s="17">
        <f t="shared" si="11"/>
        <v>215</v>
      </c>
      <c r="B222">
        <f>SimNos!I218</f>
        <v>2</v>
      </c>
      <c r="E222" s="3">
        <f t="shared" si="12"/>
        <v>215</v>
      </c>
      <c r="F222" s="6">
        <f>IF(F$7&lt;=$B222,$B$4*LOGINV(RawData!I221,$J$2,$J$3),"")</f>
        <v>23416.693443696455</v>
      </c>
      <c r="G222" s="6">
        <f>IF(G$7&lt;=$B222,$B$4*LOGINV(RawData!J221,$J$2,$J$3),"")</f>
        <v>4946.9919628762573</v>
      </c>
      <c r="H222" s="6" t="str">
        <f>IF(H$7&lt;=$B222,$B$4*LOGINV(RawData!K221,$J$2,$J$3),"")</f>
        <v/>
      </c>
      <c r="I222" s="6" t="str">
        <f>IF(I$7&lt;=$B222,$B$4*LOGINV(RawData!L221,$J$2,$J$3),"")</f>
        <v/>
      </c>
      <c r="J222" s="6" t="str">
        <f>IF(J$7&lt;=$B222,$B$4*LOGINV(RawData!M221,$J$2,$J$3),"")</f>
        <v/>
      </c>
      <c r="K222" s="6" t="str">
        <f>IF(K$7&lt;=$B222,$B$4*LOGINV(RawData!N221,$J$2,$J$3),"")</f>
        <v/>
      </c>
      <c r="L222" s="6" t="str">
        <f>IF(L$7&lt;=$B222,$B$4*LOGINV(RawData!O221,$J$2,$J$3),"")</f>
        <v/>
      </c>
      <c r="N222" s="6">
        <f t="shared" si="10"/>
        <v>28363.685406572713</v>
      </c>
    </row>
    <row r="223" spans="1:14" x14ac:dyDescent="0.25">
      <c r="A223" s="17">
        <f t="shared" si="11"/>
        <v>216</v>
      </c>
      <c r="B223">
        <f>SimNos!I219</f>
        <v>2</v>
      </c>
      <c r="E223" s="3">
        <f t="shared" si="12"/>
        <v>216</v>
      </c>
      <c r="F223" s="6">
        <f>IF(F$7&lt;=$B223,$B$4*LOGINV(RawData!I222,$J$2,$J$3),"")</f>
        <v>3416.3630210697888</v>
      </c>
      <c r="G223" s="6">
        <f>IF(G$7&lt;=$B223,$B$4*LOGINV(RawData!J222,$J$2,$J$3),"")</f>
        <v>39834.31893410271</v>
      </c>
      <c r="H223" s="6" t="str">
        <f>IF(H$7&lt;=$B223,$B$4*LOGINV(RawData!K222,$J$2,$J$3),"")</f>
        <v/>
      </c>
      <c r="I223" s="6" t="str">
        <f>IF(I$7&lt;=$B223,$B$4*LOGINV(RawData!L222,$J$2,$J$3),"")</f>
        <v/>
      </c>
      <c r="J223" s="6" t="str">
        <f>IF(J$7&lt;=$B223,$B$4*LOGINV(RawData!M222,$J$2,$J$3),"")</f>
        <v/>
      </c>
      <c r="K223" s="6" t="str">
        <f>IF(K$7&lt;=$B223,$B$4*LOGINV(RawData!N222,$J$2,$J$3),"")</f>
        <v/>
      </c>
      <c r="L223" s="6" t="str">
        <f>IF(L$7&lt;=$B223,$B$4*LOGINV(RawData!O222,$J$2,$J$3),"")</f>
        <v/>
      </c>
      <c r="N223" s="6">
        <f t="shared" si="10"/>
        <v>43250.681955172498</v>
      </c>
    </row>
    <row r="224" spans="1:14" x14ac:dyDescent="0.25">
      <c r="A224" s="17">
        <f t="shared" si="11"/>
        <v>217</v>
      </c>
      <c r="B224">
        <f>SimNos!I220</f>
        <v>3</v>
      </c>
      <c r="E224" s="3">
        <f t="shared" si="12"/>
        <v>217</v>
      </c>
      <c r="F224" s="6">
        <f>IF(F$7&lt;=$B224,$B$4*LOGINV(RawData!I223,$J$2,$J$3),"")</f>
        <v>16116.464130258461</v>
      </c>
      <c r="G224" s="6">
        <f>IF(G$7&lt;=$B224,$B$4*LOGINV(RawData!J223,$J$2,$J$3),"")</f>
        <v>57346.655509459531</v>
      </c>
      <c r="H224" s="6">
        <f>IF(H$7&lt;=$B224,$B$4*LOGINV(RawData!K223,$J$2,$J$3),"")</f>
        <v>27239.219646808528</v>
      </c>
      <c r="I224" s="6" t="str">
        <f>IF(I$7&lt;=$B224,$B$4*LOGINV(RawData!L223,$J$2,$J$3),"")</f>
        <v/>
      </c>
      <c r="J224" s="6" t="str">
        <f>IF(J$7&lt;=$B224,$B$4*LOGINV(RawData!M223,$J$2,$J$3),"")</f>
        <v/>
      </c>
      <c r="K224" s="6" t="str">
        <f>IF(K$7&lt;=$B224,$B$4*LOGINV(RawData!N223,$J$2,$J$3),"")</f>
        <v/>
      </c>
      <c r="L224" s="6" t="str">
        <f>IF(L$7&lt;=$B224,$B$4*LOGINV(RawData!O223,$J$2,$J$3),"")</f>
        <v/>
      </c>
      <c r="N224" s="6">
        <f t="shared" si="10"/>
        <v>100702.33928652652</v>
      </c>
    </row>
    <row r="225" spans="1:14" x14ac:dyDescent="0.25">
      <c r="A225" s="17">
        <f t="shared" si="11"/>
        <v>218</v>
      </c>
      <c r="B225">
        <f>SimNos!I221</f>
        <v>1</v>
      </c>
      <c r="E225" s="3">
        <f t="shared" si="12"/>
        <v>218</v>
      </c>
      <c r="F225" s="6">
        <f>IF(F$7&lt;=$B225,$B$4*LOGINV(RawData!I224,$J$2,$J$3),"")</f>
        <v>7572.200951263083</v>
      </c>
      <c r="G225" s="6" t="str">
        <f>IF(G$7&lt;=$B225,$B$4*LOGINV(RawData!J224,$J$2,$J$3),"")</f>
        <v/>
      </c>
      <c r="H225" s="6" t="str">
        <f>IF(H$7&lt;=$B225,$B$4*LOGINV(RawData!K224,$J$2,$J$3),"")</f>
        <v/>
      </c>
      <c r="I225" s="6" t="str">
        <f>IF(I$7&lt;=$B225,$B$4*LOGINV(RawData!L224,$J$2,$J$3),"")</f>
        <v/>
      </c>
      <c r="J225" s="6" t="str">
        <f>IF(J$7&lt;=$B225,$B$4*LOGINV(RawData!M224,$J$2,$J$3),"")</f>
        <v/>
      </c>
      <c r="K225" s="6" t="str">
        <f>IF(K$7&lt;=$B225,$B$4*LOGINV(RawData!N224,$J$2,$J$3),"")</f>
        <v/>
      </c>
      <c r="L225" s="6" t="str">
        <f>IF(L$7&lt;=$B225,$B$4*LOGINV(RawData!O224,$J$2,$J$3),"")</f>
        <v/>
      </c>
      <c r="N225" s="6">
        <f t="shared" si="10"/>
        <v>7572.200951263083</v>
      </c>
    </row>
    <row r="226" spans="1:14" x14ac:dyDescent="0.25">
      <c r="A226" s="17">
        <f t="shared" si="11"/>
        <v>219</v>
      </c>
      <c r="B226">
        <f>SimNos!I222</f>
        <v>5</v>
      </c>
      <c r="E226" s="3">
        <f t="shared" si="12"/>
        <v>219</v>
      </c>
      <c r="F226" s="6">
        <f>IF(F$7&lt;=$B226,$B$4*LOGINV(RawData!I225,$J$2,$J$3),"")</f>
        <v>2357.8661033295398</v>
      </c>
      <c r="G226" s="6">
        <f>IF(G$7&lt;=$B226,$B$4*LOGINV(RawData!J225,$J$2,$J$3),"")</f>
        <v>4933.5762848372096</v>
      </c>
      <c r="H226" s="6">
        <f>IF(H$7&lt;=$B226,$B$4*LOGINV(RawData!K225,$J$2,$J$3),"")</f>
        <v>3327.551293691055</v>
      </c>
      <c r="I226" s="6">
        <f>IF(I$7&lt;=$B226,$B$4*LOGINV(RawData!L225,$J$2,$J$3),"")</f>
        <v>36343.526426808094</v>
      </c>
      <c r="J226" s="6">
        <f>IF(J$7&lt;=$B226,$B$4*LOGINV(RawData!M225,$J$2,$J$3),"")</f>
        <v>21300.48269663212</v>
      </c>
      <c r="K226" s="6" t="str">
        <f>IF(K$7&lt;=$B226,$B$4*LOGINV(RawData!N225,$J$2,$J$3),"")</f>
        <v/>
      </c>
      <c r="L226" s="6" t="str">
        <f>IF(L$7&lt;=$B226,$B$4*LOGINV(RawData!O225,$J$2,$J$3),"")</f>
        <v/>
      </c>
      <c r="N226" s="6">
        <f t="shared" si="10"/>
        <v>68263.00280529802</v>
      </c>
    </row>
    <row r="227" spans="1:14" x14ac:dyDescent="0.25">
      <c r="A227" s="17">
        <f t="shared" si="11"/>
        <v>220</v>
      </c>
      <c r="B227">
        <f>SimNos!I223</f>
        <v>2</v>
      </c>
      <c r="E227" s="3">
        <f t="shared" si="12"/>
        <v>220</v>
      </c>
      <c r="F227" s="6">
        <f>IF(F$7&lt;=$B227,$B$4*LOGINV(RawData!I226,$J$2,$J$3),"")</f>
        <v>19445.259129134032</v>
      </c>
      <c r="G227" s="6">
        <f>IF(G$7&lt;=$B227,$B$4*LOGINV(RawData!J226,$J$2,$J$3),"")</f>
        <v>1492.7087227622121</v>
      </c>
      <c r="H227" s="6" t="str">
        <f>IF(H$7&lt;=$B227,$B$4*LOGINV(RawData!K226,$J$2,$J$3),"")</f>
        <v/>
      </c>
      <c r="I227" s="6" t="str">
        <f>IF(I$7&lt;=$B227,$B$4*LOGINV(RawData!L226,$J$2,$J$3),"")</f>
        <v/>
      </c>
      <c r="J227" s="6" t="str">
        <f>IF(J$7&lt;=$B227,$B$4*LOGINV(RawData!M226,$J$2,$J$3),"")</f>
        <v/>
      </c>
      <c r="K227" s="6" t="str">
        <f>IF(K$7&lt;=$B227,$B$4*LOGINV(RawData!N226,$J$2,$J$3),"")</f>
        <v/>
      </c>
      <c r="L227" s="6" t="str">
        <f>IF(L$7&lt;=$B227,$B$4*LOGINV(RawData!O226,$J$2,$J$3),"")</f>
        <v/>
      </c>
      <c r="N227" s="6">
        <f t="shared" si="10"/>
        <v>20937.967851896243</v>
      </c>
    </row>
    <row r="228" spans="1:14" x14ac:dyDescent="0.25">
      <c r="A228" s="17">
        <f t="shared" si="11"/>
        <v>221</v>
      </c>
      <c r="B228">
        <f>SimNos!I224</f>
        <v>1</v>
      </c>
      <c r="E228" s="3">
        <f t="shared" si="12"/>
        <v>221</v>
      </c>
      <c r="F228" s="6">
        <f>IF(F$7&lt;=$B228,$B$4*LOGINV(RawData!I227,$J$2,$J$3),"")</f>
        <v>16411.409552676207</v>
      </c>
      <c r="G228" s="6" t="str">
        <f>IF(G$7&lt;=$B228,$B$4*LOGINV(RawData!J227,$J$2,$J$3),"")</f>
        <v/>
      </c>
      <c r="H228" s="6" t="str">
        <f>IF(H$7&lt;=$B228,$B$4*LOGINV(RawData!K227,$J$2,$J$3),"")</f>
        <v/>
      </c>
      <c r="I228" s="6" t="str">
        <f>IF(I$7&lt;=$B228,$B$4*LOGINV(RawData!L227,$J$2,$J$3),"")</f>
        <v/>
      </c>
      <c r="J228" s="6" t="str">
        <f>IF(J$7&lt;=$B228,$B$4*LOGINV(RawData!M227,$J$2,$J$3),"")</f>
        <v/>
      </c>
      <c r="K228" s="6" t="str">
        <f>IF(K$7&lt;=$B228,$B$4*LOGINV(RawData!N227,$J$2,$J$3),"")</f>
        <v/>
      </c>
      <c r="L228" s="6" t="str">
        <f>IF(L$7&lt;=$B228,$B$4*LOGINV(RawData!O227,$J$2,$J$3),"")</f>
        <v/>
      </c>
      <c r="N228" s="6">
        <f t="shared" si="10"/>
        <v>16411.409552676207</v>
      </c>
    </row>
    <row r="229" spans="1:14" x14ac:dyDescent="0.25">
      <c r="A229" s="17">
        <f t="shared" si="11"/>
        <v>222</v>
      </c>
      <c r="B229">
        <f>SimNos!I225</f>
        <v>1</v>
      </c>
      <c r="E229" s="3">
        <f t="shared" si="12"/>
        <v>222</v>
      </c>
      <c r="F229" s="6">
        <f>IF(F$7&lt;=$B229,$B$4*LOGINV(RawData!I228,$J$2,$J$3),"")</f>
        <v>2760.1898546181569</v>
      </c>
      <c r="G229" s="6" t="str">
        <f>IF(G$7&lt;=$B229,$B$4*LOGINV(RawData!J228,$J$2,$J$3),"")</f>
        <v/>
      </c>
      <c r="H229" s="6" t="str">
        <f>IF(H$7&lt;=$B229,$B$4*LOGINV(RawData!K228,$J$2,$J$3),"")</f>
        <v/>
      </c>
      <c r="I229" s="6" t="str">
        <f>IF(I$7&lt;=$B229,$B$4*LOGINV(RawData!L228,$J$2,$J$3),"")</f>
        <v/>
      </c>
      <c r="J229" s="6" t="str">
        <f>IF(J$7&lt;=$B229,$B$4*LOGINV(RawData!M228,$J$2,$J$3),"")</f>
        <v/>
      </c>
      <c r="K229" s="6" t="str">
        <f>IF(K$7&lt;=$B229,$B$4*LOGINV(RawData!N228,$J$2,$J$3),"")</f>
        <v/>
      </c>
      <c r="L229" s="6" t="str">
        <f>IF(L$7&lt;=$B229,$B$4*LOGINV(RawData!O228,$J$2,$J$3),"")</f>
        <v/>
      </c>
      <c r="N229" s="6">
        <f t="shared" si="10"/>
        <v>2760.1898546181569</v>
      </c>
    </row>
    <row r="230" spans="1:14" x14ac:dyDescent="0.25">
      <c r="A230" s="17">
        <f t="shared" si="11"/>
        <v>223</v>
      </c>
      <c r="B230">
        <f>SimNos!I226</f>
        <v>1</v>
      </c>
      <c r="E230" s="3">
        <f t="shared" si="12"/>
        <v>223</v>
      </c>
      <c r="F230" s="6">
        <f>IF(F$7&lt;=$B230,$B$4*LOGINV(RawData!I229,$J$2,$J$3),"")</f>
        <v>7916.4578695309337</v>
      </c>
      <c r="G230" s="6" t="str">
        <f>IF(G$7&lt;=$B230,$B$4*LOGINV(RawData!J229,$J$2,$J$3),"")</f>
        <v/>
      </c>
      <c r="H230" s="6" t="str">
        <f>IF(H$7&lt;=$B230,$B$4*LOGINV(RawData!K229,$J$2,$J$3),"")</f>
        <v/>
      </c>
      <c r="I230" s="6" t="str">
        <f>IF(I$7&lt;=$B230,$B$4*LOGINV(RawData!L229,$J$2,$J$3),"")</f>
        <v/>
      </c>
      <c r="J230" s="6" t="str">
        <f>IF(J$7&lt;=$B230,$B$4*LOGINV(RawData!M229,$J$2,$J$3),"")</f>
        <v/>
      </c>
      <c r="K230" s="6" t="str">
        <f>IF(K$7&lt;=$B230,$B$4*LOGINV(RawData!N229,$J$2,$J$3),"")</f>
        <v/>
      </c>
      <c r="L230" s="6" t="str">
        <f>IF(L$7&lt;=$B230,$B$4*LOGINV(RawData!O229,$J$2,$J$3),"")</f>
        <v/>
      </c>
      <c r="N230" s="6">
        <f t="shared" si="10"/>
        <v>7916.4578695309337</v>
      </c>
    </row>
    <row r="231" spans="1:14" x14ac:dyDescent="0.25">
      <c r="A231" s="17">
        <f t="shared" si="11"/>
        <v>224</v>
      </c>
      <c r="B231">
        <f>SimNos!I227</f>
        <v>1</v>
      </c>
      <c r="E231" s="3">
        <f t="shared" si="12"/>
        <v>224</v>
      </c>
      <c r="F231" s="6">
        <f>IF(F$7&lt;=$B231,$B$4*LOGINV(RawData!I230,$J$2,$J$3),"")</f>
        <v>450307.42817063053</v>
      </c>
      <c r="G231" s="6" t="str">
        <f>IF(G$7&lt;=$B231,$B$4*LOGINV(RawData!J230,$J$2,$J$3),"")</f>
        <v/>
      </c>
      <c r="H231" s="6" t="str">
        <f>IF(H$7&lt;=$B231,$B$4*LOGINV(RawData!K230,$J$2,$J$3),"")</f>
        <v/>
      </c>
      <c r="I231" s="6" t="str">
        <f>IF(I$7&lt;=$B231,$B$4*LOGINV(RawData!L230,$J$2,$J$3),"")</f>
        <v/>
      </c>
      <c r="J231" s="6" t="str">
        <f>IF(J$7&lt;=$B231,$B$4*LOGINV(RawData!M230,$J$2,$J$3),"")</f>
        <v/>
      </c>
      <c r="K231" s="6" t="str">
        <f>IF(K$7&lt;=$B231,$B$4*LOGINV(RawData!N230,$J$2,$J$3),"")</f>
        <v/>
      </c>
      <c r="L231" s="6" t="str">
        <f>IF(L$7&lt;=$B231,$B$4*LOGINV(RawData!O230,$J$2,$J$3),"")</f>
        <v/>
      </c>
      <c r="N231" s="6">
        <f t="shared" si="10"/>
        <v>450307.42817063053</v>
      </c>
    </row>
    <row r="232" spans="1:14" x14ac:dyDescent="0.25">
      <c r="A232" s="17">
        <f t="shared" si="11"/>
        <v>225</v>
      </c>
      <c r="B232">
        <f>SimNos!I228</f>
        <v>1</v>
      </c>
      <c r="E232" s="3">
        <f t="shared" si="12"/>
        <v>225</v>
      </c>
      <c r="F232" s="6">
        <f>IF(F$7&lt;=$B232,$B$4*LOGINV(RawData!I231,$J$2,$J$3),"")</f>
        <v>142607.28318681355</v>
      </c>
      <c r="G232" s="6" t="str">
        <f>IF(G$7&lt;=$B232,$B$4*LOGINV(RawData!J231,$J$2,$J$3),"")</f>
        <v/>
      </c>
      <c r="H232" s="6" t="str">
        <f>IF(H$7&lt;=$B232,$B$4*LOGINV(RawData!K231,$J$2,$J$3),"")</f>
        <v/>
      </c>
      <c r="I232" s="6" t="str">
        <f>IF(I$7&lt;=$B232,$B$4*LOGINV(RawData!L231,$J$2,$J$3),"")</f>
        <v/>
      </c>
      <c r="J232" s="6" t="str">
        <f>IF(J$7&lt;=$B232,$B$4*LOGINV(RawData!M231,$J$2,$J$3),"")</f>
        <v/>
      </c>
      <c r="K232" s="6" t="str">
        <f>IF(K$7&lt;=$B232,$B$4*LOGINV(RawData!N231,$J$2,$J$3),"")</f>
        <v/>
      </c>
      <c r="L232" s="6" t="str">
        <f>IF(L$7&lt;=$B232,$B$4*LOGINV(RawData!O231,$J$2,$J$3),"")</f>
        <v/>
      </c>
      <c r="N232" s="6">
        <f t="shared" si="10"/>
        <v>142607.28318681355</v>
      </c>
    </row>
    <row r="233" spans="1:14" x14ac:dyDescent="0.25">
      <c r="A233" s="17">
        <f t="shared" si="11"/>
        <v>226</v>
      </c>
      <c r="B233">
        <f>SimNos!I229</f>
        <v>5</v>
      </c>
      <c r="E233" s="3">
        <f t="shared" si="12"/>
        <v>226</v>
      </c>
      <c r="F233" s="6">
        <f>IF(F$7&lt;=$B233,$B$4*LOGINV(RawData!I232,$J$2,$J$3),"")</f>
        <v>7934.314575141706</v>
      </c>
      <c r="G233" s="6">
        <f>IF(G$7&lt;=$B233,$B$4*LOGINV(RawData!J232,$J$2,$J$3),"")</f>
        <v>8503.2565697329592</v>
      </c>
      <c r="H233" s="6">
        <f>IF(H$7&lt;=$B233,$B$4*LOGINV(RawData!K232,$J$2,$J$3),"")</f>
        <v>18769.058395406013</v>
      </c>
      <c r="I233" s="6">
        <f>IF(I$7&lt;=$B233,$B$4*LOGINV(RawData!L232,$J$2,$J$3),"")</f>
        <v>6175.4233910183893</v>
      </c>
      <c r="J233" s="6">
        <f>IF(J$7&lt;=$B233,$B$4*LOGINV(RawData!M232,$J$2,$J$3),"")</f>
        <v>2689.2757113639091</v>
      </c>
      <c r="K233" s="6" t="str">
        <f>IF(K$7&lt;=$B233,$B$4*LOGINV(RawData!N232,$J$2,$J$3),"")</f>
        <v/>
      </c>
      <c r="L233" s="6" t="str">
        <f>IF(L$7&lt;=$B233,$B$4*LOGINV(RawData!O232,$J$2,$J$3),"")</f>
        <v/>
      </c>
      <c r="N233" s="6">
        <f t="shared" si="10"/>
        <v>44071.328642662978</v>
      </c>
    </row>
    <row r="234" spans="1:14" x14ac:dyDescent="0.25">
      <c r="A234" s="17">
        <f t="shared" si="11"/>
        <v>227</v>
      </c>
      <c r="B234">
        <f>SimNos!I230</f>
        <v>3</v>
      </c>
      <c r="E234" s="3">
        <f t="shared" si="12"/>
        <v>227</v>
      </c>
      <c r="F234" s="6">
        <f>IF(F$7&lt;=$B234,$B$4*LOGINV(RawData!I233,$J$2,$J$3),"")</f>
        <v>3326.3413209913469</v>
      </c>
      <c r="G234" s="6">
        <f>IF(G$7&lt;=$B234,$B$4*LOGINV(RawData!J233,$J$2,$J$3),"")</f>
        <v>39538.734322202508</v>
      </c>
      <c r="H234" s="6">
        <f>IF(H$7&lt;=$B234,$B$4*LOGINV(RawData!K233,$J$2,$J$3),"")</f>
        <v>10502.50075357282</v>
      </c>
      <c r="I234" s="6" t="str">
        <f>IF(I$7&lt;=$B234,$B$4*LOGINV(RawData!L233,$J$2,$J$3),"")</f>
        <v/>
      </c>
      <c r="J234" s="6" t="str">
        <f>IF(J$7&lt;=$B234,$B$4*LOGINV(RawData!M233,$J$2,$J$3),"")</f>
        <v/>
      </c>
      <c r="K234" s="6" t="str">
        <f>IF(K$7&lt;=$B234,$B$4*LOGINV(RawData!N233,$J$2,$J$3),"")</f>
        <v/>
      </c>
      <c r="L234" s="6" t="str">
        <f>IF(L$7&lt;=$B234,$B$4*LOGINV(RawData!O233,$J$2,$J$3),"")</f>
        <v/>
      </c>
      <c r="N234" s="6">
        <f t="shared" si="10"/>
        <v>53367.576396766679</v>
      </c>
    </row>
    <row r="235" spans="1:14" x14ac:dyDescent="0.25">
      <c r="A235" s="17">
        <f t="shared" si="11"/>
        <v>228</v>
      </c>
      <c r="B235">
        <f>SimNos!I231</f>
        <v>3</v>
      </c>
      <c r="E235" s="3">
        <f t="shared" si="12"/>
        <v>228</v>
      </c>
      <c r="F235" s="6">
        <f>IF(F$7&lt;=$B235,$B$4*LOGINV(RawData!I234,$J$2,$J$3),"")</f>
        <v>24290.959762839448</v>
      </c>
      <c r="G235" s="6">
        <f>IF(G$7&lt;=$B235,$B$4*LOGINV(RawData!J234,$J$2,$J$3),"")</f>
        <v>33521.443125208774</v>
      </c>
      <c r="H235" s="6">
        <f>IF(H$7&lt;=$B235,$B$4*LOGINV(RawData!K234,$J$2,$J$3),"")</f>
        <v>22544.357417241179</v>
      </c>
      <c r="I235" s="6" t="str">
        <f>IF(I$7&lt;=$B235,$B$4*LOGINV(RawData!L234,$J$2,$J$3),"")</f>
        <v/>
      </c>
      <c r="J235" s="6" t="str">
        <f>IF(J$7&lt;=$B235,$B$4*LOGINV(RawData!M234,$J$2,$J$3),"")</f>
        <v/>
      </c>
      <c r="K235" s="6" t="str">
        <f>IF(K$7&lt;=$B235,$B$4*LOGINV(RawData!N234,$J$2,$J$3),"")</f>
        <v/>
      </c>
      <c r="L235" s="6" t="str">
        <f>IF(L$7&lt;=$B235,$B$4*LOGINV(RawData!O234,$J$2,$J$3),"")</f>
        <v/>
      </c>
      <c r="N235" s="6">
        <f t="shared" si="10"/>
        <v>80356.760305289397</v>
      </c>
    </row>
    <row r="236" spans="1:14" x14ac:dyDescent="0.25">
      <c r="A236" s="17">
        <f t="shared" si="11"/>
        <v>229</v>
      </c>
      <c r="B236">
        <f>SimNos!I232</f>
        <v>2</v>
      </c>
      <c r="E236" s="3">
        <f t="shared" si="12"/>
        <v>229</v>
      </c>
      <c r="F236" s="6">
        <f>IF(F$7&lt;=$B236,$B$4*LOGINV(RawData!I235,$J$2,$J$3),"")</f>
        <v>153320.91812834647</v>
      </c>
      <c r="G236" s="6">
        <f>IF(G$7&lt;=$B236,$B$4*LOGINV(RawData!J235,$J$2,$J$3),"")</f>
        <v>68127.660165132707</v>
      </c>
      <c r="H236" s="6" t="str">
        <f>IF(H$7&lt;=$B236,$B$4*LOGINV(RawData!K235,$J$2,$J$3),"")</f>
        <v/>
      </c>
      <c r="I236" s="6" t="str">
        <f>IF(I$7&lt;=$B236,$B$4*LOGINV(RawData!L235,$J$2,$J$3),"")</f>
        <v/>
      </c>
      <c r="J236" s="6" t="str">
        <f>IF(J$7&lt;=$B236,$B$4*LOGINV(RawData!M235,$J$2,$J$3),"")</f>
        <v/>
      </c>
      <c r="K236" s="6" t="str">
        <f>IF(K$7&lt;=$B236,$B$4*LOGINV(RawData!N235,$J$2,$J$3),"")</f>
        <v/>
      </c>
      <c r="L236" s="6" t="str">
        <f>IF(L$7&lt;=$B236,$B$4*LOGINV(RawData!O235,$J$2,$J$3),"")</f>
        <v/>
      </c>
      <c r="N236" s="6">
        <f t="shared" ref="N236:N257" si="13">SUM(F236:L236)</f>
        <v>221448.57829347916</v>
      </c>
    </row>
    <row r="237" spans="1:14" x14ac:dyDescent="0.25">
      <c r="A237" s="17">
        <f t="shared" si="11"/>
        <v>230</v>
      </c>
      <c r="B237">
        <f>SimNos!I233</f>
        <v>3</v>
      </c>
      <c r="E237" s="3">
        <f t="shared" si="12"/>
        <v>230</v>
      </c>
      <c r="F237" s="6">
        <f>IF(F$7&lt;=$B237,$B$4*LOGINV(RawData!I236,$J$2,$J$3),"")</f>
        <v>4328.1840162788076</v>
      </c>
      <c r="G237" s="6">
        <f>IF(G$7&lt;=$B237,$B$4*LOGINV(RawData!J236,$J$2,$J$3),"")</f>
        <v>8995.1125435151516</v>
      </c>
      <c r="H237" s="6">
        <f>IF(H$7&lt;=$B237,$B$4*LOGINV(RawData!K236,$J$2,$J$3),"")</f>
        <v>14038.353463812678</v>
      </c>
      <c r="I237" s="6" t="str">
        <f>IF(I$7&lt;=$B237,$B$4*LOGINV(RawData!L236,$J$2,$J$3),"")</f>
        <v/>
      </c>
      <c r="J237" s="6" t="str">
        <f>IF(J$7&lt;=$B237,$B$4*LOGINV(RawData!M236,$J$2,$J$3),"")</f>
        <v/>
      </c>
      <c r="K237" s="6" t="str">
        <f>IF(K$7&lt;=$B237,$B$4*LOGINV(RawData!N236,$J$2,$J$3),"")</f>
        <v/>
      </c>
      <c r="L237" s="6" t="str">
        <f>IF(L$7&lt;=$B237,$B$4*LOGINV(RawData!O236,$J$2,$J$3),"")</f>
        <v/>
      </c>
      <c r="N237" s="6">
        <f t="shared" si="13"/>
        <v>27361.650023606635</v>
      </c>
    </row>
    <row r="238" spans="1:14" x14ac:dyDescent="0.25">
      <c r="A238" s="17">
        <f t="shared" si="11"/>
        <v>231</v>
      </c>
      <c r="B238">
        <f>SimNos!I234</f>
        <v>1</v>
      </c>
      <c r="E238" s="3">
        <f t="shared" si="12"/>
        <v>231</v>
      </c>
      <c r="F238" s="6">
        <f>IF(F$7&lt;=$B238,$B$4*LOGINV(RawData!I237,$J$2,$J$3),"")</f>
        <v>66026.746397129187</v>
      </c>
      <c r="G238" s="6" t="str">
        <f>IF(G$7&lt;=$B238,$B$4*LOGINV(RawData!J237,$J$2,$J$3),"")</f>
        <v/>
      </c>
      <c r="H238" s="6" t="str">
        <f>IF(H$7&lt;=$B238,$B$4*LOGINV(RawData!K237,$J$2,$J$3),"")</f>
        <v/>
      </c>
      <c r="I238" s="6" t="str">
        <f>IF(I$7&lt;=$B238,$B$4*LOGINV(RawData!L237,$J$2,$J$3),"")</f>
        <v/>
      </c>
      <c r="J238" s="6" t="str">
        <f>IF(J$7&lt;=$B238,$B$4*LOGINV(RawData!M237,$J$2,$J$3),"")</f>
        <v/>
      </c>
      <c r="K238" s="6" t="str">
        <f>IF(K$7&lt;=$B238,$B$4*LOGINV(RawData!N237,$J$2,$J$3),"")</f>
        <v/>
      </c>
      <c r="L238" s="6" t="str">
        <f>IF(L$7&lt;=$B238,$B$4*LOGINV(RawData!O237,$J$2,$J$3),"")</f>
        <v/>
      </c>
      <c r="N238" s="6">
        <f t="shared" si="13"/>
        <v>66026.746397129187</v>
      </c>
    </row>
    <row r="239" spans="1:14" x14ac:dyDescent="0.25">
      <c r="A239" s="17">
        <f t="shared" si="11"/>
        <v>232</v>
      </c>
      <c r="B239">
        <f>SimNos!I235</f>
        <v>1</v>
      </c>
      <c r="E239" s="3">
        <f t="shared" si="12"/>
        <v>232</v>
      </c>
      <c r="F239" s="6">
        <f>IF(F$7&lt;=$B239,$B$4*LOGINV(RawData!I238,$J$2,$J$3),"")</f>
        <v>70856.004225328754</v>
      </c>
      <c r="G239" s="6" t="str">
        <f>IF(G$7&lt;=$B239,$B$4*LOGINV(RawData!J238,$J$2,$J$3),"")</f>
        <v/>
      </c>
      <c r="H239" s="6" t="str">
        <f>IF(H$7&lt;=$B239,$B$4*LOGINV(RawData!K238,$J$2,$J$3),"")</f>
        <v/>
      </c>
      <c r="I239" s="6" t="str">
        <f>IF(I$7&lt;=$B239,$B$4*LOGINV(RawData!L238,$J$2,$J$3),"")</f>
        <v/>
      </c>
      <c r="J239" s="6" t="str">
        <f>IF(J$7&lt;=$B239,$B$4*LOGINV(RawData!M238,$J$2,$J$3),"")</f>
        <v/>
      </c>
      <c r="K239" s="6" t="str">
        <f>IF(K$7&lt;=$B239,$B$4*LOGINV(RawData!N238,$J$2,$J$3),"")</f>
        <v/>
      </c>
      <c r="L239" s="6" t="str">
        <f>IF(L$7&lt;=$B239,$B$4*LOGINV(RawData!O238,$J$2,$J$3),"")</f>
        <v/>
      </c>
      <c r="N239" s="6">
        <f t="shared" si="13"/>
        <v>70856.004225328754</v>
      </c>
    </row>
    <row r="240" spans="1:14" x14ac:dyDescent="0.25">
      <c r="A240" s="17">
        <f t="shared" si="11"/>
        <v>233</v>
      </c>
      <c r="B240">
        <f>SimNos!I236</f>
        <v>4</v>
      </c>
      <c r="E240" s="3">
        <f t="shared" si="12"/>
        <v>233</v>
      </c>
      <c r="F240" s="6">
        <f>IF(F$7&lt;=$B240,$B$4*LOGINV(RawData!I239,$J$2,$J$3),"")</f>
        <v>15443.450209668692</v>
      </c>
      <c r="G240" s="6">
        <f>IF(G$7&lt;=$B240,$B$4*LOGINV(RawData!J239,$J$2,$J$3),"")</f>
        <v>15618.985862691445</v>
      </c>
      <c r="H240" s="6">
        <f>IF(H$7&lt;=$B240,$B$4*LOGINV(RawData!K239,$J$2,$J$3),"")</f>
        <v>1152.7412889635182</v>
      </c>
      <c r="I240" s="6">
        <f>IF(I$7&lt;=$B240,$B$4*LOGINV(RawData!L239,$J$2,$J$3),"")</f>
        <v>177500.6724702389</v>
      </c>
      <c r="J240" s="6" t="str">
        <f>IF(J$7&lt;=$B240,$B$4*LOGINV(RawData!M239,$J$2,$J$3),"")</f>
        <v/>
      </c>
      <c r="K240" s="6" t="str">
        <f>IF(K$7&lt;=$B240,$B$4*LOGINV(RawData!N239,$J$2,$J$3),"")</f>
        <v/>
      </c>
      <c r="L240" s="6" t="str">
        <f>IF(L$7&lt;=$B240,$B$4*LOGINV(RawData!O239,$J$2,$J$3),"")</f>
        <v/>
      </c>
      <c r="N240" s="6">
        <f t="shared" si="13"/>
        <v>209715.84983156255</v>
      </c>
    </row>
    <row r="241" spans="1:14" x14ac:dyDescent="0.25">
      <c r="A241" s="17">
        <f t="shared" si="11"/>
        <v>234</v>
      </c>
      <c r="B241">
        <f>SimNos!I237</f>
        <v>5</v>
      </c>
      <c r="E241" s="3">
        <f t="shared" si="12"/>
        <v>234</v>
      </c>
      <c r="F241" s="6">
        <f>IF(F$7&lt;=$B241,$B$4*LOGINV(RawData!I240,$J$2,$J$3),"")</f>
        <v>620.79916716027094</v>
      </c>
      <c r="G241" s="6">
        <f>IF(G$7&lt;=$B241,$B$4*LOGINV(RawData!J240,$J$2,$J$3),"")</f>
        <v>35997.558722647249</v>
      </c>
      <c r="H241" s="6">
        <f>IF(H$7&lt;=$B241,$B$4*LOGINV(RawData!K240,$J$2,$J$3),"")</f>
        <v>10928.308788955879</v>
      </c>
      <c r="I241" s="6">
        <f>IF(I$7&lt;=$B241,$B$4*LOGINV(RawData!L240,$J$2,$J$3),"")</f>
        <v>185393.49031781533</v>
      </c>
      <c r="J241" s="6">
        <f>IF(J$7&lt;=$B241,$B$4*LOGINV(RawData!M240,$J$2,$J$3),"")</f>
        <v>1062410.1999945219</v>
      </c>
      <c r="K241" s="6" t="str">
        <f>IF(K$7&lt;=$B241,$B$4*LOGINV(RawData!N240,$J$2,$J$3),"")</f>
        <v/>
      </c>
      <c r="L241" s="6" t="str">
        <f>IF(L$7&lt;=$B241,$B$4*LOGINV(RawData!O240,$J$2,$J$3),"")</f>
        <v/>
      </c>
      <c r="N241" s="6">
        <f t="shared" si="13"/>
        <v>1295350.3569911006</v>
      </c>
    </row>
    <row r="242" spans="1:14" x14ac:dyDescent="0.25">
      <c r="A242" s="17">
        <f t="shared" si="11"/>
        <v>235</v>
      </c>
      <c r="B242">
        <f>SimNos!I238</f>
        <v>2</v>
      </c>
      <c r="E242" s="3">
        <f t="shared" si="12"/>
        <v>235</v>
      </c>
      <c r="F242" s="6">
        <f>IF(F$7&lt;=$B242,$B$4*LOGINV(RawData!I241,$J$2,$J$3),"")</f>
        <v>29784.338170857758</v>
      </c>
      <c r="G242" s="6">
        <f>IF(G$7&lt;=$B242,$B$4*LOGINV(RawData!J241,$J$2,$J$3),"")</f>
        <v>26300.016020183182</v>
      </c>
      <c r="H242" s="6" t="str">
        <f>IF(H$7&lt;=$B242,$B$4*LOGINV(RawData!K241,$J$2,$J$3),"")</f>
        <v/>
      </c>
      <c r="I242" s="6" t="str">
        <f>IF(I$7&lt;=$B242,$B$4*LOGINV(RawData!L241,$J$2,$J$3),"")</f>
        <v/>
      </c>
      <c r="J242" s="6" t="str">
        <f>IF(J$7&lt;=$B242,$B$4*LOGINV(RawData!M241,$J$2,$J$3),"")</f>
        <v/>
      </c>
      <c r="K242" s="6" t="str">
        <f>IF(K$7&lt;=$B242,$B$4*LOGINV(RawData!N241,$J$2,$J$3),"")</f>
        <v/>
      </c>
      <c r="L242" s="6" t="str">
        <f>IF(L$7&lt;=$B242,$B$4*LOGINV(RawData!O241,$J$2,$J$3),"")</f>
        <v/>
      </c>
      <c r="N242" s="6">
        <f t="shared" si="13"/>
        <v>56084.35419104094</v>
      </c>
    </row>
    <row r="243" spans="1:14" x14ac:dyDescent="0.25">
      <c r="A243" s="17">
        <f t="shared" si="11"/>
        <v>236</v>
      </c>
      <c r="B243">
        <f>SimNos!I239</f>
        <v>0</v>
      </c>
      <c r="E243" s="3">
        <f t="shared" si="12"/>
        <v>236</v>
      </c>
      <c r="F243" s="6" t="str">
        <f>IF(F$7&lt;=$B243,$B$4*LOGINV(RawData!I242,$J$2,$J$3),"")</f>
        <v/>
      </c>
      <c r="G243" s="6" t="str">
        <f>IF(G$7&lt;=$B243,$B$4*LOGINV(RawData!J242,$J$2,$J$3),"")</f>
        <v/>
      </c>
      <c r="H243" s="6" t="str">
        <f>IF(H$7&lt;=$B243,$B$4*LOGINV(RawData!K242,$J$2,$J$3),"")</f>
        <v/>
      </c>
      <c r="I243" s="6" t="str">
        <f>IF(I$7&lt;=$B243,$B$4*LOGINV(RawData!L242,$J$2,$J$3),"")</f>
        <v/>
      </c>
      <c r="J243" s="6" t="str">
        <f>IF(J$7&lt;=$B243,$B$4*LOGINV(RawData!M242,$J$2,$J$3),"")</f>
        <v/>
      </c>
      <c r="K243" s="6" t="str">
        <f>IF(K$7&lt;=$B243,$B$4*LOGINV(RawData!N242,$J$2,$J$3),"")</f>
        <v/>
      </c>
      <c r="L243" s="6" t="str">
        <f>IF(L$7&lt;=$B243,$B$4*LOGINV(RawData!O242,$J$2,$J$3),"")</f>
        <v/>
      </c>
      <c r="N243" s="6">
        <f t="shared" si="13"/>
        <v>0</v>
      </c>
    </row>
    <row r="244" spans="1:14" x14ac:dyDescent="0.25">
      <c r="A244" s="17">
        <f t="shared" si="11"/>
        <v>237</v>
      </c>
      <c r="B244">
        <f>SimNos!I240</f>
        <v>3</v>
      </c>
      <c r="E244" s="3">
        <f t="shared" si="12"/>
        <v>237</v>
      </c>
      <c r="F244" s="6">
        <f>IF(F$7&lt;=$B244,$B$4*LOGINV(RawData!I243,$J$2,$J$3),"")</f>
        <v>16038.322220797774</v>
      </c>
      <c r="G244" s="6">
        <f>IF(G$7&lt;=$B244,$B$4*LOGINV(RawData!J243,$J$2,$J$3),"")</f>
        <v>42676.442355710904</v>
      </c>
      <c r="H244" s="6">
        <f>IF(H$7&lt;=$B244,$B$4*LOGINV(RawData!K243,$J$2,$J$3),"")</f>
        <v>33044.471925166414</v>
      </c>
      <c r="I244" s="6" t="str">
        <f>IF(I$7&lt;=$B244,$B$4*LOGINV(RawData!L243,$J$2,$J$3),"")</f>
        <v/>
      </c>
      <c r="J244" s="6" t="str">
        <f>IF(J$7&lt;=$B244,$B$4*LOGINV(RawData!M243,$J$2,$J$3),"")</f>
        <v/>
      </c>
      <c r="K244" s="6" t="str">
        <f>IF(K$7&lt;=$B244,$B$4*LOGINV(RawData!N243,$J$2,$J$3),"")</f>
        <v/>
      </c>
      <c r="L244" s="6" t="str">
        <f>IF(L$7&lt;=$B244,$B$4*LOGINV(RawData!O243,$J$2,$J$3),"")</f>
        <v/>
      </c>
      <c r="N244" s="6">
        <f t="shared" si="13"/>
        <v>91759.236501675099</v>
      </c>
    </row>
    <row r="245" spans="1:14" x14ac:dyDescent="0.25">
      <c r="A245" s="17">
        <f t="shared" si="11"/>
        <v>238</v>
      </c>
      <c r="B245">
        <f>SimNos!I241</f>
        <v>1</v>
      </c>
      <c r="E245" s="3">
        <f t="shared" si="12"/>
        <v>238</v>
      </c>
      <c r="F245" s="6">
        <f>IF(F$7&lt;=$B245,$B$4*LOGINV(RawData!I244,$J$2,$J$3),"")</f>
        <v>32614.434460804601</v>
      </c>
      <c r="G245" s="6" t="str">
        <f>IF(G$7&lt;=$B245,$B$4*LOGINV(RawData!J244,$J$2,$J$3),"")</f>
        <v/>
      </c>
      <c r="H245" s="6" t="str">
        <f>IF(H$7&lt;=$B245,$B$4*LOGINV(RawData!K244,$J$2,$J$3),"")</f>
        <v/>
      </c>
      <c r="I245" s="6" t="str">
        <f>IF(I$7&lt;=$B245,$B$4*LOGINV(RawData!L244,$J$2,$J$3),"")</f>
        <v/>
      </c>
      <c r="J245" s="6" t="str">
        <f>IF(J$7&lt;=$B245,$B$4*LOGINV(RawData!M244,$J$2,$J$3),"")</f>
        <v/>
      </c>
      <c r="K245" s="6" t="str">
        <f>IF(K$7&lt;=$B245,$B$4*LOGINV(RawData!N244,$J$2,$J$3),"")</f>
        <v/>
      </c>
      <c r="L245" s="6" t="str">
        <f>IF(L$7&lt;=$B245,$B$4*LOGINV(RawData!O244,$J$2,$J$3),"")</f>
        <v/>
      </c>
      <c r="N245" s="6">
        <f t="shared" si="13"/>
        <v>32614.434460804601</v>
      </c>
    </row>
    <row r="246" spans="1:14" x14ac:dyDescent="0.25">
      <c r="A246" s="17">
        <f t="shared" si="11"/>
        <v>239</v>
      </c>
      <c r="B246">
        <f>SimNos!I242</f>
        <v>2</v>
      </c>
      <c r="E246" s="3">
        <f t="shared" si="12"/>
        <v>239</v>
      </c>
      <c r="F246" s="6">
        <f>IF(F$7&lt;=$B246,$B$4*LOGINV(RawData!I245,$J$2,$J$3),"")</f>
        <v>41637.248542344867</v>
      </c>
      <c r="G246" s="6">
        <f>IF(G$7&lt;=$B246,$B$4*LOGINV(RawData!J245,$J$2,$J$3),"")</f>
        <v>5375.0601166759643</v>
      </c>
      <c r="H246" s="6" t="str">
        <f>IF(H$7&lt;=$B246,$B$4*LOGINV(RawData!K245,$J$2,$J$3),"")</f>
        <v/>
      </c>
      <c r="I246" s="6" t="str">
        <f>IF(I$7&lt;=$B246,$B$4*LOGINV(RawData!L245,$J$2,$J$3),"")</f>
        <v/>
      </c>
      <c r="J246" s="6" t="str">
        <f>IF(J$7&lt;=$B246,$B$4*LOGINV(RawData!M245,$J$2,$J$3),"")</f>
        <v/>
      </c>
      <c r="K246" s="6" t="str">
        <f>IF(K$7&lt;=$B246,$B$4*LOGINV(RawData!N245,$J$2,$J$3),"")</f>
        <v/>
      </c>
      <c r="L246" s="6" t="str">
        <f>IF(L$7&lt;=$B246,$B$4*LOGINV(RawData!O245,$J$2,$J$3),"")</f>
        <v/>
      </c>
      <c r="N246" s="6">
        <f t="shared" si="13"/>
        <v>47012.308659020833</v>
      </c>
    </row>
    <row r="247" spans="1:14" x14ac:dyDescent="0.25">
      <c r="A247" s="17">
        <f t="shared" si="11"/>
        <v>240</v>
      </c>
      <c r="B247">
        <f>SimNos!I243</f>
        <v>1</v>
      </c>
      <c r="E247" s="3">
        <f t="shared" si="12"/>
        <v>240</v>
      </c>
      <c r="F247" s="6">
        <f>IF(F$7&lt;=$B247,$B$4*LOGINV(RawData!I246,$J$2,$J$3),"")</f>
        <v>64848.149822928564</v>
      </c>
      <c r="G247" s="6" t="str">
        <f>IF(G$7&lt;=$B247,$B$4*LOGINV(RawData!J246,$J$2,$J$3),"")</f>
        <v/>
      </c>
      <c r="H247" s="6" t="str">
        <f>IF(H$7&lt;=$B247,$B$4*LOGINV(RawData!K246,$J$2,$J$3),"")</f>
        <v/>
      </c>
      <c r="I247" s="6" t="str">
        <f>IF(I$7&lt;=$B247,$B$4*LOGINV(RawData!L246,$J$2,$J$3),"")</f>
        <v/>
      </c>
      <c r="J247" s="6" t="str">
        <f>IF(J$7&lt;=$B247,$B$4*LOGINV(RawData!M246,$J$2,$J$3),"")</f>
        <v/>
      </c>
      <c r="K247" s="6" t="str">
        <f>IF(K$7&lt;=$B247,$B$4*LOGINV(RawData!N246,$J$2,$J$3),"")</f>
        <v/>
      </c>
      <c r="L247" s="6" t="str">
        <f>IF(L$7&lt;=$B247,$B$4*LOGINV(RawData!O246,$J$2,$J$3),"")</f>
        <v/>
      </c>
      <c r="N247" s="6">
        <f t="shared" si="13"/>
        <v>64848.149822928564</v>
      </c>
    </row>
    <row r="248" spans="1:14" x14ac:dyDescent="0.25">
      <c r="A248" s="17">
        <f t="shared" si="11"/>
        <v>241</v>
      </c>
      <c r="B248">
        <f>SimNos!I244</f>
        <v>2</v>
      </c>
      <c r="E248" s="3">
        <f t="shared" si="12"/>
        <v>241</v>
      </c>
      <c r="F248" s="6">
        <f>IF(F$7&lt;=$B248,$B$4*LOGINV(RawData!I247,$J$2,$J$3),"")</f>
        <v>4311.7311749088612</v>
      </c>
      <c r="G248" s="6">
        <f>IF(G$7&lt;=$B248,$B$4*LOGINV(RawData!J247,$J$2,$J$3),"")</f>
        <v>28247.490411344272</v>
      </c>
      <c r="H248" s="6" t="str">
        <f>IF(H$7&lt;=$B248,$B$4*LOGINV(RawData!K247,$J$2,$J$3),"")</f>
        <v/>
      </c>
      <c r="I248" s="6" t="str">
        <f>IF(I$7&lt;=$B248,$B$4*LOGINV(RawData!L247,$J$2,$J$3),"")</f>
        <v/>
      </c>
      <c r="J248" s="6" t="str">
        <f>IF(J$7&lt;=$B248,$B$4*LOGINV(RawData!M247,$J$2,$J$3),"")</f>
        <v/>
      </c>
      <c r="K248" s="6" t="str">
        <f>IF(K$7&lt;=$B248,$B$4*LOGINV(RawData!N247,$J$2,$J$3),"")</f>
        <v/>
      </c>
      <c r="L248" s="6" t="str">
        <f>IF(L$7&lt;=$B248,$B$4*LOGINV(RawData!O247,$J$2,$J$3),"")</f>
        <v/>
      </c>
      <c r="N248" s="6">
        <f t="shared" si="13"/>
        <v>32559.221586253134</v>
      </c>
    </row>
    <row r="249" spans="1:14" x14ac:dyDescent="0.25">
      <c r="A249" s="17">
        <f t="shared" si="11"/>
        <v>242</v>
      </c>
      <c r="B249">
        <f>SimNos!I245</f>
        <v>2</v>
      </c>
      <c r="E249" s="3">
        <f t="shared" si="12"/>
        <v>242</v>
      </c>
      <c r="F249" s="6">
        <f>IF(F$7&lt;=$B249,$B$4*LOGINV(RawData!I248,$J$2,$J$3),"")</f>
        <v>4566.8584928709015</v>
      </c>
      <c r="G249" s="6">
        <f>IF(G$7&lt;=$B249,$B$4*LOGINV(RawData!J248,$J$2,$J$3),"")</f>
        <v>47736.420441165741</v>
      </c>
      <c r="H249" s="6" t="str">
        <f>IF(H$7&lt;=$B249,$B$4*LOGINV(RawData!K248,$J$2,$J$3),"")</f>
        <v/>
      </c>
      <c r="I249" s="6" t="str">
        <f>IF(I$7&lt;=$B249,$B$4*LOGINV(RawData!L248,$J$2,$J$3),"")</f>
        <v/>
      </c>
      <c r="J249" s="6" t="str">
        <f>IF(J$7&lt;=$B249,$B$4*LOGINV(RawData!M248,$J$2,$J$3),"")</f>
        <v/>
      </c>
      <c r="K249" s="6" t="str">
        <f>IF(K$7&lt;=$B249,$B$4*LOGINV(RawData!N248,$J$2,$J$3),"")</f>
        <v/>
      </c>
      <c r="L249" s="6" t="str">
        <f>IF(L$7&lt;=$B249,$B$4*LOGINV(RawData!O248,$J$2,$J$3),"")</f>
        <v/>
      </c>
      <c r="N249" s="6">
        <f t="shared" si="13"/>
        <v>52303.278934036643</v>
      </c>
    </row>
    <row r="250" spans="1:14" x14ac:dyDescent="0.25">
      <c r="A250" s="17">
        <f t="shared" si="11"/>
        <v>243</v>
      </c>
      <c r="B250">
        <f>SimNos!I246</f>
        <v>1</v>
      </c>
      <c r="E250" s="3">
        <f t="shared" si="12"/>
        <v>243</v>
      </c>
      <c r="F250" s="6">
        <f>IF(F$7&lt;=$B250,$B$4*LOGINV(RawData!I249,$J$2,$J$3),"")</f>
        <v>57524.908681626184</v>
      </c>
      <c r="G250" s="6" t="str">
        <f>IF(G$7&lt;=$B250,$B$4*LOGINV(RawData!J249,$J$2,$J$3),"")</f>
        <v/>
      </c>
      <c r="H250" s="6" t="str">
        <f>IF(H$7&lt;=$B250,$B$4*LOGINV(RawData!K249,$J$2,$J$3),"")</f>
        <v/>
      </c>
      <c r="I250" s="6" t="str">
        <f>IF(I$7&lt;=$B250,$B$4*LOGINV(RawData!L249,$J$2,$J$3),"")</f>
        <v/>
      </c>
      <c r="J250" s="6" t="str">
        <f>IF(J$7&lt;=$B250,$B$4*LOGINV(RawData!M249,$J$2,$J$3),"")</f>
        <v/>
      </c>
      <c r="K250" s="6" t="str">
        <f>IF(K$7&lt;=$B250,$B$4*LOGINV(RawData!N249,$J$2,$J$3),"")</f>
        <v/>
      </c>
      <c r="L250" s="6" t="str">
        <f>IF(L$7&lt;=$B250,$B$4*LOGINV(RawData!O249,$J$2,$J$3),"")</f>
        <v/>
      </c>
      <c r="N250" s="6">
        <f t="shared" si="13"/>
        <v>57524.908681626184</v>
      </c>
    </row>
    <row r="251" spans="1:14" x14ac:dyDescent="0.25">
      <c r="A251" s="17">
        <f t="shared" si="11"/>
        <v>244</v>
      </c>
      <c r="B251">
        <f>SimNos!I247</f>
        <v>0</v>
      </c>
      <c r="E251" s="3">
        <f t="shared" si="12"/>
        <v>244</v>
      </c>
      <c r="F251" s="6" t="str">
        <f>IF(F$7&lt;=$B251,$B$4*LOGINV(RawData!I250,$J$2,$J$3),"")</f>
        <v/>
      </c>
      <c r="G251" s="6" t="str">
        <f>IF(G$7&lt;=$B251,$B$4*LOGINV(RawData!J250,$J$2,$J$3),"")</f>
        <v/>
      </c>
      <c r="H251" s="6" t="str">
        <f>IF(H$7&lt;=$B251,$B$4*LOGINV(RawData!K250,$J$2,$J$3),"")</f>
        <v/>
      </c>
      <c r="I251" s="6" t="str">
        <f>IF(I$7&lt;=$B251,$B$4*LOGINV(RawData!L250,$J$2,$J$3),"")</f>
        <v/>
      </c>
      <c r="J251" s="6" t="str">
        <f>IF(J$7&lt;=$B251,$B$4*LOGINV(RawData!M250,$J$2,$J$3),"")</f>
        <v/>
      </c>
      <c r="K251" s="6" t="str">
        <f>IF(K$7&lt;=$B251,$B$4*LOGINV(RawData!N250,$J$2,$J$3),"")</f>
        <v/>
      </c>
      <c r="L251" s="6" t="str">
        <f>IF(L$7&lt;=$B251,$B$4*LOGINV(RawData!O250,$J$2,$J$3),"")</f>
        <v/>
      </c>
      <c r="N251" s="6">
        <f t="shared" si="13"/>
        <v>0</v>
      </c>
    </row>
    <row r="252" spans="1:14" x14ac:dyDescent="0.25">
      <c r="A252" s="17">
        <f t="shared" si="11"/>
        <v>245</v>
      </c>
      <c r="B252">
        <f>SimNos!I248</f>
        <v>3</v>
      </c>
      <c r="E252" s="3">
        <f t="shared" si="12"/>
        <v>245</v>
      </c>
      <c r="F252" s="6">
        <f>IF(F$7&lt;=$B252,$B$4*LOGINV(RawData!I251,$J$2,$J$3),"")</f>
        <v>12235.436632566767</v>
      </c>
      <c r="G252" s="6">
        <f>IF(G$7&lt;=$B252,$B$4*LOGINV(RawData!J251,$J$2,$J$3),"")</f>
        <v>26836.232131688157</v>
      </c>
      <c r="H252" s="6">
        <f>IF(H$7&lt;=$B252,$B$4*LOGINV(RawData!K251,$J$2,$J$3),"")</f>
        <v>5100.6905192167033</v>
      </c>
      <c r="I252" s="6" t="str">
        <f>IF(I$7&lt;=$B252,$B$4*LOGINV(RawData!L251,$J$2,$J$3),"")</f>
        <v/>
      </c>
      <c r="J252" s="6" t="str">
        <f>IF(J$7&lt;=$B252,$B$4*LOGINV(RawData!M251,$J$2,$J$3),"")</f>
        <v/>
      </c>
      <c r="K252" s="6" t="str">
        <f>IF(K$7&lt;=$B252,$B$4*LOGINV(RawData!N251,$J$2,$J$3),"")</f>
        <v/>
      </c>
      <c r="L252" s="6" t="str">
        <f>IF(L$7&lt;=$B252,$B$4*LOGINV(RawData!O251,$J$2,$J$3),"")</f>
        <v/>
      </c>
      <c r="N252" s="6">
        <f t="shared" si="13"/>
        <v>44172.359283471626</v>
      </c>
    </row>
    <row r="253" spans="1:14" x14ac:dyDescent="0.25">
      <c r="A253" s="17">
        <f t="shared" si="11"/>
        <v>246</v>
      </c>
      <c r="B253">
        <f>SimNos!I249</f>
        <v>1</v>
      </c>
      <c r="E253" s="3">
        <f t="shared" si="12"/>
        <v>246</v>
      </c>
      <c r="F253" s="6">
        <f>IF(F$7&lt;=$B253,$B$4*LOGINV(RawData!I252,$J$2,$J$3),"")</f>
        <v>3468.7568192467861</v>
      </c>
      <c r="G253" s="6" t="str">
        <f>IF(G$7&lt;=$B253,$B$4*LOGINV(RawData!J252,$J$2,$J$3),"")</f>
        <v/>
      </c>
      <c r="H253" s="6" t="str">
        <f>IF(H$7&lt;=$B253,$B$4*LOGINV(RawData!K252,$J$2,$J$3),"")</f>
        <v/>
      </c>
      <c r="I253" s="6" t="str">
        <f>IF(I$7&lt;=$B253,$B$4*LOGINV(RawData!L252,$J$2,$J$3),"")</f>
        <v/>
      </c>
      <c r="J253" s="6" t="str">
        <f>IF(J$7&lt;=$B253,$B$4*LOGINV(RawData!M252,$J$2,$J$3),"")</f>
        <v/>
      </c>
      <c r="K253" s="6" t="str">
        <f>IF(K$7&lt;=$B253,$B$4*LOGINV(RawData!N252,$J$2,$J$3),"")</f>
        <v/>
      </c>
      <c r="L253" s="6" t="str">
        <f>IF(L$7&lt;=$B253,$B$4*LOGINV(RawData!O252,$J$2,$J$3),"")</f>
        <v/>
      </c>
      <c r="N253" s="6">
        <f t="shared" si="13"/>
        <v>3468.7568192467861</v>
      </c>
    </row>
    <row r="254" spans="1:14" x14ac:dyDescent="0.25">
      <c r="A254" s="17">
        <f t="shared" si="11"/>
        <v>247</v>
      </c>
      <c r="B254">
        <f>SimNos!I250</f>
        <v>3</v>
      </c>
      <c r="E254" s="3">
        <f t="shared" si="12"/>
        <v>247</v>
      </c>
      <c r="F254" s="6">
        <f>IF(F$7&lt;=$B254,$B$4*LOGINV(RawData!I253,$J$2,$J$3),"")</f>
        <v>204345.65090339122</v>
      </c>
      <c r="G254" s="6">
        <f>IF(G$7&lt;=$B254,$B$4*LOGINV(RawData!J253,$J$2,$J$3),"")</f>
        <v>55639.785169351722</v>
      </c>
      <c r="H254" s="6">
        <f>IF(H$7&lt;=$B254,$B$4*LOGINV(RawData!K253,$J$2,$J$3),"")</f>
        <v>3985.6692659673563</v>
      </c>
      <c r="I254" s="6" t="str">
        <f>IF(I$7&lt;=$B254,$B$4*LOGINV(RawData!L253,$J$2,$J$3),"")</f>
        <v/>
      </c>
      <c r="J254" s="6" t="str">
        <f>IF(J$7&lt;=$B254,$B$4*LOGINV(RawData!M253,$J$2,$J$3),"")</f>
        <v/>
      </c>
      <c r="K254" s="6" t="str">
        <f>IF(K$7&lt;=$B254,$B$4*LOGINV(RawData!N253,$J$2,$J$3),"")</f>
        <v/>
      </c>
      <c r="L254" s="6" t="str">
        <f>IF(L$7&lt;=$B254,$B$4*LOGINV(RawData!O253,$J$2,$J$3),"")</f>
        <v/>
      </c>
      <c r="N254" s="6">
        <f t="shared" si="13"/>
        <v>263971.1053387103</v>
      </c>
    </row>
    <row r="255" spans="1:14" x14ac:dyDescent="0.25">
      <c r="A255" s="17">
        <f t="shared" si="11"/>
        <v>248</v>
      </c>
      <c r="B255">
        <f>SimNos!I251</f>
        <v>5</v>
      </c>
      <c r="E255" s="3">
        <f t="shared" si="12"/>
        <v>248</v>
      </c>
      <c r="F255" s="6">
        <f>IF(F$7&lt;=$B255,$B$4*LOGINV(RawData!I254,$J$2,$J$3),"")</f>
        <v>22787.707191292433</v>
      </c>
      <c r="G255" s="6">
        <f>IF(G$7&lt;=$B255,$B$4*LOGINV(RawData!J254,$J$2,$J$3),"")</f>
        <v>19163.517838865759</v>
      </c>
      <c r="H255" s="6">
        <f>IF(H$7&lt;=$B255,$B$4*LOGINV(RawData!K254,$J$2,$J$3),"")</f>
        <v>5225.5110645722461</v>
      </c>
      <c r="I255" s="6">
        <f>IF(I$7&lt;=$B255,$B$4*LOGINV(RawData!L254,$J$2,$J$3),"")</f>
        <v>5479.1178806155176</v>
      </c>
      <c r="J255" s="6">
        <f>IF(J$7&lt;=$B255,$B$4*LOGINV(RawData!M254,$J$2,$J$3),"")</f>
        <v>60590.73645363102</v>
      </c>
      <c r="K255" s="6" t="str">
        <f>IF(K$7&lt;=$B255,$B$4*LOGINV(RawData!N254,$J$2,$J$3),"")</f>
        <v/>
      </c>
      <c r="L255" s="6" t="str">
        <f>IF(L$7&lt;=$B255,$B$4*LOGINV(RawData!O254,$J$2,$J$3),"")</f>
        <v/>
      </c>
      <c r="N255" s="6">
        <f t="shared" si="13"/>
        <v>113246.59042897698</v>
      </c>
    </row>
    <row r="256" spans="1:14" x14ac:dyDescent="0.25">
      <c r="A256" s="17">
        <f t="shared" si="11"/>
        <v>249</v>
      </c>
      <c r="B256">
        <f>SimNos!I252</f>
        <v>0</v>
      </c>
      <c r="E256" s="3">
        <f t="shared" si="12"/>
        <v>249</v>
      </c>
      <c r="F256" s="6" t="str">
        <f>IF(F$7&lt;=$B256,$B$4*LOGINV(RawData!I255,$J$2,$J$3),"")</f>
        <v/>
      </c>
      <c r="G256" s="6" t="str">
        <f>IF(G$7&lt;=$B256,$B$4*LOGINV(RawData!J255,$J$2,$J$3),"")</f>
        <v/>
      </c>
      <c r="H256" s="6" t="str">
        <f>IF(H$7&lt;=$B256,$B$4*LOGINV(RawData!K255,$J$2,$J$3),"")</f>
        <v/>
      </c>
      <c r="I256" s="6" t="str">
        <f>IF(I$7&lt;=$B256,$B$4*LOGINV(RawData!L255,$J$2,$J$3),"")</f>
        <v/>
      </c>
      <c r="J256" s="6" t="str">
        <f>IF(J$7&lt;=$B256,$B$4*LOGINV(RawData!M255,$J$2,$J$3),"")</f>
        <v/>
      </c>
      <c r="K256" s="6" t="str">
        <f>IF(K$7&lt;=$B256,$B$4*LOGINV(RawData!N255,$J$2,$J$3),"")</f>
        <v/>
      </c>
      <c r="L256" s="6" t="str">
        <f>IF(L$7&lt;=$B256,$B$4*LOGINV(RawData!O255,$J$2,$J$3),"")</f>
        <v/>
      </c>
      <c r="N256" s="6">
        <f t="shared" si="13"/>
        <v>0</v>
      </c>
    </row>
    <row r="257" spans="1:14" x14ac:dyDescent="0.25">
      <c r="A257" s="17">
        <f t="shared" si="11"/>
        <v>250</v>
      </c>
      <c r="B257">
        <f>SimNos!I253</f>
        <v>2</v>
      </c>
      <c r="E257" s="3">
        <f t="shared" si="12"/>
        <v>250</v>
      </c>
      <c r="F257" s="6">
        <f>IF(F$7&lt;=$B257,$B$4*LOGINV(RawData!I256,$J$2,$J$3),"")</f>
        <v>48820.945179509021</v>
      </c>
      <c r="G257" s="6">
        <f>IF(G$7&lt;=$B257,$B$4*LOGINV(RawData!J256,$J$2,$J$3),"")</f>
        <v>64545.464587194176</v>
      </c>
      <c r="H257" s="6" t="str">
        <f>IF(H$7&lt;=$B257,$B$4*LOGINV(RawData!K256,$J$2,$J$3),"")</f>
        <v/>
      </c>
      <c r="I257" s="6" t="str">
        <f>IF(I$7&lt;=$B257,$B$4*LOGINV(RawData!L256,$J$2,$J$3),"")</f>
        <v/>
      </c>
      <c r="J257" s="6" t="str">
        <f>IF(J$7&lt;=$B257,$B$4*LOGINV(RawData!M256,$J$2,$J$3),"")</f>
        <v/>
      </c>
      <c r="K257" s="6" t="str">
        <f>IF(K$7&lt;=$B257,$B$4*LOGINV(RawData!N256,$J$2,$J$3),"")</f>
        <v/>
      </c>
      <c r="L257" s="6" t="str">
        <f>IF(L$7&lt;=$B257,$B$4*LOGINV(RawData!O256,$J$2,$J$3),"")</f>
        <v/>
      </c>
      <c r="N257" s="6">
        <f t="shared" si="13"/>
        <v>113366.4097667032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5"/>
  <sheetViews>
    <sheetView zoomScaleNormal="100" workbookViewId="0"/>
  </sheetViews>
  <sheetFormatPr defaultRowHeight="15" x14ac:dyDescent="0.25"/>
  <cols>
    <col min="1" max="1" width="16.7109375" customWidth="1"/>
    <col min="2" max="3" width="11.42578125" customWidth="1"/>
    <col min="4" max="4" width="16.7109375" customWidth="1"/>
    <col min="5" max="6" width="12.42578125" customWidth="1"/>
    <col min="7" max="7" width="8" customWidth="1"/>
    <col min="8" max="8" width="4.85546875" customWidth="1"/>
    <col min="9" max="9" width="16.7109375" customWidth="1"/>
    <col min="10" max="11" width="12.42578125" customWidth="1"/>
    <col min="12" max="12" width="8" customWidth="1"/>
    <col min="18" max="18" width="4.85546875" customWidth="1"/>
    <col min="19" max="19" width="11.42578125" customWidth="1"/>
    <col min="20" max="21" width="12.42578125" customWidth="1"/>
    <col min="22" max="22" width="8" customWidth="1"/>
  </cols>
  <sheetData>
    <row r="1" spans="1:18" ht="17.25" x14ac:dyDescent="0.3">
      <c r="A1" s="2" t="s">
        <v>48</v>
      </c>
      <c r="D1" s="2" t="s">
        <v>43</v>
      </c>
    </row>
    <row r="2" spans="1:18" x14ac:dyDescent="0.25">
      <c r="A2" t="s">
        <v>51</v>
      </c>
    </row>
    <row r="3" spans="1:18" x14ac:dyDescent="0.25">
      <c r="D3" s="1" t="s">
        <v>63</v>
      </c>
      <c r="H3" s="1"/>
      <c r="I3" s="1" t="s">
        <v>64</v>
      </c>
      <c r="R3" s="1"/>
    </row>
    <row r="4" spans="1:18" x14ac:dyDescent="0.25">
      <c r="D4" t="s">
        <v>40</v>
      </c>
      <c r="E4" s="36">
        <v>0.5</v>
      </c>
      <c r="F4" s="6"/>
      <c r="I4" t="s">
        <v>40</v>
      </c>
      <c r="J4" s="36">
        <v>0.6</v>
      </c>
      <c r="K4" s="6"/>
    </row>
    <row r="5" spans="1:18" x14ac:dyDescent="0.25">
      <c r="A5" s="41" t="s">
        <v>61</v>
      </c>
      <c r="B5" s="40"/>
      <c r="D5" t="s">
        <v>6</v>
      </c>
      <c r="E5" s="12">
        <v>200000</v>
      </c>
      <c r="F5" s="6"/>
      <c r="I5" t="s">
        <v>6</v>
      </c>
      <c r="J5" s="12">
        <v>250000</v>
      </c>
      <c r="K5" s="6"/>
    </row>
    <row r="6" spans="1:18" x14ac:dyDescent="0.25">
      <c r="A6" s="40" t="s">
        <v>62</v>
      </c>
      <c r="B6" s="40">
        <v>250</v>
      </c>
      <c r="D6" t="s">
        <v>41</v>
      </c>
      <c r="E6" s="12">
        <v>110000</v>
      </c>
      <c r="F6" s="6"/>
      <c r="I6" t="s">
        <v>41</v>
      </c>
      <c r="J6" s="12">
        <v>105000</v>
      </c>
      <c r="K6" s="6"/>
    </row>
    <row r="7" spans="1:18" x14ac:dyDescent="0.25">
      <c r="A7" s="40" t="s">
        <v>37</v>
      </c>
      <c r="B7" s="40">
        <v>1E-4</v>
      </c>
      <c r="C7" s="8"/>
    </row>
    <row r="8" spans="1:18" ht="42" customHeight="1" x14ac:dyDescent="0.25">
      <c r="E8" s="9" t="s">
        <v>59</v>
      </c>
      <c r="F8" s="9" t="s">
        <v>60</v>
      </c>
      <c r="J8" s="9" t="s">
        <v>59</v>
      </c>
      <c r="K8" s="9" t="s">
        <v>60</v>
      </c>
    </row>
    <row r="9" spans="1:18" x14ac:dyDescent="0.25">
      <c r="A9" t="s">
        <v>47</v>
      </c>
      <c r="B9" s="7">
        <f>SimAmounts!R3</f>
        <v>250000</v>
      </c>
      <c r="D9" t="s">
        <v>46</v>
      </c>
      <c r="E9" s="7">
        <f>$B9-E6</f>
        <v>140000</v>
      </c>
      <c r="I9" t="s">
        <v>46</v>
      </c>
      <c r="J9" s="7">
        <f>$B9-J6</f>
        <v>145000</v>
      </c>
    </row>
    <row r="10" spans="1:18" x14ac:dyDescent="0.25">
      <c r="A10" t="s">
        <v>11</v>
      </c>
      <c r="B10" s="6">
        <f>AVERAGE(B16:B265)</f>
        <v>108200.63446189457</v>
      </c>
      <c r="C10" s="6"/>
      <c r="D10" t="s">
        <v>11</v>
      </c>
      <c r="E10" s="6">
        <f>AVERAGE(E16:E265)</f>
        <v>65857.440214147515</v>
      </c>
      <c r="F10" s="6">
        <f>AVERAGE(F16:F265)</f>
        <v>42343.194247747037</v>
      </c>
      <c r="I10" t="s">
        <v>11</v>
      </c>
      <c r="J10" s="6">
        <f>AVERAGE(J16:J265)</f>
        <v>70444.486527617672</v>
      </c>
      <c r="K10" s="6">
        <f>AVERAGE(K16:K265)</f>
        <v>37756.147934276909</v>
      </c>
    </row>
    <row r="11" spans="1:18" x14ac:dyDescent="0.25">
      <c r="A11" t="s">
        <v>21</v>
      </c>
      <c r="B11" s="6">
        <f>STDEV(B16:B265)</f>
        <v>208292.25861801338</v>
      </c>
      <c r="C11" s="6"/>
      <c r="D11" t="s">
        <v>21</v>
      </c>
      <c r="E11" s="6">
        <f>STDEV(E16:E265)</f>
        <v>163978.52342213941</v>
      </c>
      <c r="F11" s="6">
        <f>STDEV(F16:F265)</f>
        <v>54931.989725275904</v>
      </c>
      <c r="I11" t="s">
        <v>21</v>
      </c>
      <c r="J11" s="6">
        <f>STDEV(J16:J265)</f>
        <v>157282.19500030493</v>
      </c>
      <c r="K11" s="6">
        <f>STDEV(K16:K265)</f>
        <v>56484.832672282537</v>
      </c>
    </row>
    <row r="12" spans="1:18" x14ac:dyDescent="0.25">
      <c r="A12" t="s">
        <v>58</v>
      </c>
      <c r="B12" s="34">
        <f>B10/B9</f>
        <v>0.43280253784757827</v>
      </c>
      <c r="C12" s="34"/>
      <c r="D12" t="s">
        <v>58</v>
      </c>
      <c r="E12" s="33">
        <f>E10/E9</f>
        <v>0.47041028724391082</v>
      </c>
      <c r="F12" s="34">
        <f>F10/E6</f>
        <v>0.38493812952497308</v>
      </c>
      <c r="I12" t="s">
        <v>58</v>
      </c>
      <c r="J12" s="33">
        <f>J10/J9</f>
        <v>0.48582404501805293</v>
      </c>
      <c r="K12" s="34">
        <f>K10/J6</f>
        <v>0.3595823612788277</v>
      </c>
    </row>
    <row r="14" spans="1:18" x14ac:dyDescent="0.25">
      <c r="A14" t="s">
        <v>2</v>
      </c>
      <c r="D14" t="s">
        <v>2</v>
      </c>
      <c r="G14" s="10" t="str">
        <f>IF(COUNTIF(G16:G265,"OK")=$B$6,"OK","Errors")</f>
        <v>OK</v>
      </c>
      <c r="I14" t="s">
        <v>2</v>
      </c>
      <c r="L14" s="10" t="str">
        <f>IF(COUNTIF(L16:L265,"OK")=$B$6,"OK","Errors")</f>
        <v>OK</v>
      </c>
    </row>
    <row r="15" spans="1:18" ht="30" x14ac:dyDescent="0.25">
      <c r="B15" t="s">
        <v>7</v>
      </c>
      <c r="E15" s="9" t="s">
        <v>8</v>
      </c>
      <c r="F15" s="9" t="s">
        <v>9</v>
      </c>
      <c r="G15" s="9" t="s">
        <v>10</v>
      </c>
      <c r="J15" s="9" t="s">
        <v>8</v>
      </c>
      <c r="K15" s="9" t="s">
        <v>9</v>
      </c>
      <c r="L15" s="9" t="s">
        <v>10</v>
      </c>
    </row>
    <row r="16" spans="1:18" x14ac:dyDescent="0.25">
      <c r="A16" s="3">
        <v>1</v>
      </c>
      <c r="B16" s="6">
        <f>SimAmounts!N8</f>
        <v>4561.5431551784086</v>
      </c>
      <c r="C16" s="6"/>
      <c r="D16" s="3">
        <v>1</v>
      </c>
      <c r="E16" s="6">
        <f t="shared" ref="E16:E79" si="0">$B16-F16</f>
        <v>2280.7715775892043</v>
      </c>
      <c r="F16" s="6">
        <f t="shared" ref="F16:F79" si="1">MIN($B16*(1-E$4),E$5)</f>
        <v>2280.7715775892043</v>
      </c>
      <c r="G16" s="11" t="str">
        <f>IF(ABS(F16+E16-$B16&lt;$B$7),"OK","Error")</f>
        <v>OK</v>
      </c>
      <c r="I16" s="3">
        <v>1</v>
      </c>
      <c r="J16" s="6">
        <f t="shared" ref="J16:J79" si="2">$B16-K16</f>
        <v>2736.9258931070453</v>
      </c>
      <c r="K16" s="6">
        <f t="shared" ref="K16:K79" si="3">MIN($B16*(1-J$4),J$5)</f>
        <v>1824.6172620713635</v>
      </c>
      <c r="L16" s="11" t="str">
        <f>IF(ABS(K16+J16-$B16)&lt;$B$7,"OK","Error")</f>
        <v>OK</v>
      </c>
    </row>
    <row r="17" spans="1:12" x14ac:dyDescent="0.25">
      <c r="A17" s="3">
        <f>A16+1</f>
        <v>2</v>
      </c>
      <c r="B17" s="6">
        <f>SimAmounts!N9</f>
        <v>0</v>
      </c>
      <c r="C17" s="6"/>
      <c r="D17" s="3">
        <f>D16+1</f>
        <v>2</v>
      </c>
      <c r="E17" s="6">
        <f t="shared" si="0"/>
        <v>0</v>
      </c>
      <c r="F17" s="6">
        <f t="shared" si="1"/>
        <v>0</v>
      </c>
      <c r="G17" s="11" t="str">
        <f t="shared" ref="G17:G80" si="4">IF(ABS(F17+E17-$B17&lt;$B$7),"OK","Error")</f>
        <v>OK</v>
      </c>
      <c r="I17" s="3">
        <f>I16+1</f>
        <v>2</v>
      </c>
      <c r="J17" s="6">
        <f t="shared" si="2"/>
        <v>0</v>
      </c>
      <c r="K17" s="6">
        <f t="shared" si="3"/>
        <v>0</v>
      </c>
      <c r="L17" s="11" t="str">
        <f t="shared" ref="L17:L80" si="5">IF(ABS(K17+J17-$B17)&lt;$B$7,"OK","Error")</f>
        <v>OK</v>
      </c>
    </row>
    <row r="18" spans="1:12" x14ac:dyDescent="0.25">
      <c r="A18" s="3">
        <f t="shared" ref="A18:A81" si="6">A17+1</f>
        <v>3</v>
      </c>
      <c r="B18" s="6">
        <f>SimAmounts!N10</f>
        <v>176920.05876326212</v>
      </c>
      <c r="C18" s="6"/>
      <c r="D18" s="3">
        <f t="shared" ref="D18:D81" si="7">D17+1</f>
        <v>3</v>
      </c>
      <c r="E18" s="6">
        <f t="shared" si="0"/>
        <v>88460.029381631059</v>
      </c>
      <c r="F18" s="6">
        <f t="shared" si="1"/>
        <v>88460.029381631059</v>
      </c>
      <c r="G18" s="11" t="str">
        <f t="shared" si="4"/>
        <v>OK</v>
      </c>
      <c r="I18" s="3">
        <f t="shared" ref="I18:I81" si="8">I17+1</f>
        <v>3</v>
      </c>
      <c r="J18" s="6">
        <f t="shared" si="2"/>
        <v>106152.03525795726</v>
      </c>
      <c r="K18" s="6">
        <f t="shared" si="3"/>
        <v>70768.023505304853</v>
      </c>
      <c r="L18" s="11" t="str">
        <f t="shared" si="5"/>
        <v>OK</v>
      </c>
    </row>
    <row r="19" spans="1:12" x14ac:dyDescent="0.25">
      <c r="A19" s="3">
        <f t="shared" si="6"/>
        <v>4</v>
      </c>
      <c r="B19" s="6">
        <f>SimAmounts!N11</f>
        <v>142190.73922159968</v>
      </c>
      <c r="C19" s="6"/>
      <c r="D19" s="3">
        <f t="shared" si="7"/>
        <v>4</v>
      </c>
      <c r="E19" s="6">
        <f t="shared" si="0"/>
        <v>71095.36961079984</v>
      </c>
      <c r="F19" s="6">
        <f t="shared" si="1"/>
        <v>71095.36961079984</v>
      </c>
      <c r="G19" s="11" t="str">
        <f t="shared" si="4"/>
        <v>OK</v>
      </c>
      <c r="I19" s="3">
        <f t="shared" si="8"/>
        <v>4</v>
      </c>
      <c r="J19" s="6">
        <f t="shared" si="2"/>
        <v>85314.443532959805</v>
      </c>
      <c r="K19" s="6">
        <f t="shared" si="3"/>
        <v>56876.295688639875</v>
      </c>
      <c r="L19" s="11" t="str">
        <f t="shared" si="5"/>
        <v>OK</v>
      </c>
    </row>
    <row r="20" spans="1:12" x14ac:dyDescent="0.25">
      <c r="A20" s="3">
        <f t="shared" si="6"/>
        <v>5</v>
      </c>
      <c r="B20" s="6">
        <f>SimAmounts!N12</f>
        <v>29887.737872666345</v>
      </c>
      <c r="C20" s="6"/>
      <c r="D20" s="3">
        <f t="shared" si="7"/>
        <v>5</v>
      </c>
      <c r="E20" s="6">
        <f t="shared" si="0"/>
        <v>14943.868936333172</v>
      </c>
      <c r="F20" s="6">
        <f t="shared" si="1"/>
        <v>14943.868936333172</v>
      </c>
      <c r="G20" s="11" t="str">
        <f t="shared" si="4"/>
        <v>OK</v>
      </c>
      <c r="I20" s="3">
        <f t="shared" si="8"/>
        <v>5</v>
      </c>
      <c r="J20" s="6">
        <f t="shared" si="2"/>
        <v>17932.642723599805</v>
      </c>
      <c r="K20" s="6">
        <f t="shared" si="3"/>
        <v>11955.095149066539</v>
      </c>
      <c r="L20" s="11" t="str">
        <f t="shared" si="5"/>
        <v>OK</v>
      </c>
    </row>
    <row r="21" spans="1:12" x14ac:dyDescent="0.25">
      <c r="A21" s="3">
        <f t="shared" si="6"/>
        <v>6</v>
      </c>
      <c r="B21" s="6">
        <f>SimAmounts!N13</f>
        <v>57199.038511824947</v>
      </c>
      <c r="C21" s="6"/>
      <c r="D21" s="3">
        <f t="shared" si="7"/>
        <v>6</v>
      </c>
      <c r="E21" s="6">
        <f t="shared" si="0"/>
        <v>28599.519255912473</v>
      </c>
      <c r="F21" s="6">
        <f t="shared" si="1"/>
        <v>28599.519255912473</v>
      </c>
      <c r="G21" s="11" t="str">
        <f t="shared" si="4"/>
        <v>OK</v>
      </c>
      <c r="I21" s="3">
        <f t="shared" si="8"/>
        <v>6</v>
      </c>
      <c r="J21" s="6">
        <f t="shared" si="2"/>
        <v>34319.423107094968</v>
      </c>
      <c r="K21" s="6">
        <f t="shared" si="3"/>
        <v>22879.615404729979</v>
      </c>
      <c r="L21" s="11" t="str">
        <f t="shared" si="5"/>
        <v>OK</v>
      </c>
    </row>
    <row r="22" spans="1:12" x14ac:dyDescent="0.25">
      <c r="A22" s="3">
        <f t="shared" si="6"/>
        <v>7</v>
      </c>
      <c r="B22" s="6">
        <f>SimAmounts!N14</f>
        <v>14471.385882917053</v>
      </c>
      <c r="C22" s="6"/>
      <c r="D22" s="3">
        <f t="shared" si="7"/>
        <v>7</v>
      </c>
      <c r="E22" s="6">
        <f t="shared" si="0"/>
        <v>7235.6929414585265</v>
      </c>
      <c r="F22" s="6">
        <f t="shared" si="1"/>
        <v>7235.6929414585265</v>
      </c>
      <c r="G22" s="11" t="str">
        <f t="shared" si="4"/>
        <v>OK</v>
      </c>
      <c r="I22" s="3">
        <f t="shared" si="8"/>
        <v>7</v>
      </c>
      <c r="J22" s="6">
        <f t="shared" si="2"/>
        <v>8682.8315297502304</v>
      </c>
      <c r="K22" s="6">
        <f t="shared" si="3"/>
        <v>5788.5543531668218</v>
      </c>
      <c r="L22" s="11" t="str">
        <f t="shared" si="5"/>
        <v>OK</v>
      </c>
    </row>
    <row r="23" spans="1:12" x14ac:dyDescent="0.25">
      <c r="A23" s="3">
        <f t="shared" si="6"/>
        <v>8</v>
      </c>
      <c r="B23" s="6">
        <f>SimAmounts!N15</f>
        <v>0</v>
      </c>
      <c r="C23" s="6"/>
      <c r="D23" s="3">
        <f t="shared" si="7"/>
        <v>8</v>
      </c>
      <c r="E23" s="6">
        <f t="shared" si="0"/>
        <v>0</v>
      </c>
      <c r="F23" s="6">
        <f t="shared" si="1"/>
        <v>0</v>
      </c>
      <c r="G23" s="11" t="str">
        <f t="shared" si="4"/>
        <v>OK</v>
      </c>
      <c r="I23" s="3">
        <f t="shared" si="8"/>
        <v>8</v>
      </c>
      <c r="J23" s="6">
        <f t="shared" si="2"/>
        <v>0</v>
      </c>
      <c r="K23" s="6">
        <f t="shared" si="3"/>
        <v>0</v>
      </c>
      <c r="L23" s="11" t="str">
        <f t="shared" si="5"/>
        <v>OK</v>
      </c>
    </row>
    <row r="24" spans="1:12" x14ac:dyDescent="0.25">
      <c r="A24" s="3">
        <f t="shared" si="6"/>
        <v>9</v>
      </c>
      <c r="B24" s="6">
        <f>SimAmounts!N16</f>
        <v>0</v>
      </c>
      <c r="C24" s="6"/>
      <c r="D24" s="3">
        <f t="shared" si="7"/>
        <v>9</v>
      </c>
      <c r="E24" s="6">
        <f t="shared" si="0"/>
        <v>0</v>
      </c>
      <c r="F24" s="6">
        <f t="shared" si="1"/>
        <v>0</v>
      </c>
      <c r="G24" s="11" t="str">
        <f t="shared" si="4"/>
        <v>OK</v>
      </c>
      <c r="I24" s="3">
        <f t="shared" si="8"/>
        <v>9</v>
      </c>
      <c r="J24" s="6">
        <f t="shared" si="2"/>
        <v>0</v>
      </c>
      <c r="K24" s="6">
        <f t="shared" si="3"/>
        <v>0</v>
      </c>
      <c r="L24" s="11" t="str">
        <f t="shared" si="5"/>
        <v>OK</v>
      </c>
    </row>
    <row r="25" spans="1:12" x14ac:dyDescent="0.25">
      <c r="A25" s="3">
        <f t="shared" si="6"/>
        <v>10</v>
      </c>
      <c r="B25" s="6">
        <f>SimAmounts!N17</f>
        <v>10940.983061879329</v>
      </c>
      <c r="C25" s="6"/>
      <c r="D25" s="3">
        <f t="shared" si="7"/>
        <v>10</v>
      </c>
      <c r="E25" s="6">
        <f t="shared" si="0"/>
        <v>5470.4915309396647</v>
      </c>
      <c r="F25" s="6">
        <f t="shared" si="1"/>
        <v>5470.4915309396647</v>
      </c>
      <c r="G25" s="11" t="str">
        <f t="shared" si="4"/>
        <v>OK</v>
      </c>
      <c r="I25" s="3">
        <f t="shared" si="8"/>
        <v>10</v>
      </c>
      <c r="J25" s="6">
        <f t="shared" si="2"/>
        <v>6564.5898371275971</v>
      </c>
      <c r="K25" s="6">
        <f t="shared" si="3"/>
        <v>4376.3932247517323</v>
      </c>
      <c r="L25" s="11" t="str">
        <f t="shared" si="5"/>
        <v>OK</v>
      </c>
    </row>
    <row r="26" spans="1:12" x14ac:dyDescent="0.25">
      <c r="A26" s="3">
        <f t="shared" si="6"/>
        <v>11</v>
      </c>
      <c r="B26" s="6">
        <f>SimAmounts!N18</f>
        <v>167320.74273158397</v>
      </c>
      <c r="C26" s="6"/>
      <c r="D26" s="3">
        <f t="shared" si="7"/>
        <v>11</v>
      </c>
      <c r="E26" s="6">
        <f t="shared" si="0"/>
        <v>83660.371365791987</v>
      </c>
      <c r="F26" s="6">
        <f t="shared" si="1"/>
        <v>83660.371365791987</v>
      </c>
      <c r="G26" s="11" t="str">
        <f t="shared" si="4"/>
        <v>OK</v>
      </c>
      <c r="I26" s="3">
        <f t="shared" si="8"/>
        <v>11</v>
      </c>
      <c r="J26" s="6">
        <f t="shared" si="2"/>
        <v>100392.44563895038</v>
      </c>
      <c r="K26" s="6">
        <f t="shared" si="3"/>
        <v>66928.297092633598</v>
      </c>
      <c r="L26" s="11" t="str">
        <f t="shared" si="5"/>
        <v>OK</v>
      </c>
    </row>
    <row r="27" spans="1:12" x14ac:dyDescent="0.25">
      <c r="A27" s="3">
        <f t="shared" si="6"/>
        <v>12</v>
      </c>
      <c r="B27" s="6">
        <f>SimAmounts!N19</f>
        <v>113808.13840381625</v>
      </c>
      <c r="C27" s="6"/>
      <c r="D27" s="3">
        <f t="shared" si="7"/>
        <v>12</v>
      </c>
      <c r="E27" s="6">
        <f t="shared" si="0"/>
        <v>56904.069201908125</v>
      </c>
      <c r="F27" s="6">
        <f t="shared" si="1"/>
        <v>56904.069201908125</v>
      </c>
      <c r="G27" s="11" t="str">
        <f t="shared" si="4"/>
        <v>OK</v>
      </c>
      <c r="I27" s="3">
        <f t="shared" si="8"/>
        <v>12</v>
      </c>
      <c r="J27" s="6">
        <f t="shared" si="2"/>
        <v>68284.883042289744</v>
      </c>
      <c r="K27" s="6">
        <f t="shared" si="3"/>
        <v>45523.255361526506</v>
      </c>
      <c r="L27" s="11" t="str">
        <f t="shared" si="5"/>
        <v>OK</v>
      </c>
    </row>
    <row r="28" spans="1:12" x14ac:dyDescent="0.25">
      <c r="A28" s="3">
        <f t="shared" si="6"/>
        <v>13</v>
      </c>
      <c r="B28" s="6">
        <f>SimAmounts!N20</f>
        <v>21331.100307892331</v>
      </c>
      <c r="C28" s="6"/>
      <c r="D28" s="3">
        <f t="shared" si="7"/>
        <v>13</v>
      </c>
      <c r="E28" s="6">
        <f t="shared" si="0"/>
        <v>10665.550153946166</v>
      </c>
      <c r="F28" s="6">
        <f t="shared" si="1"/>
        <v>10665.550153946166</v>
      </c>
      <c r="G28" s="11" t="str">
        <f t="shared" si="4"/>
        <v>OK</v>
      </c>
      <c r="I28" s="3">
        <f t="shared" si="8"/>
        <v>13</v>
      </c>
      <c r="J28" s="6">
        <f t="shared" si="2"/>
        <v>12798.660184735398</v>
      </c>
      <c r="K28" s="6">
        <f t="shared" si="3"/>
        <v>8532.4401231569336</v>
      </c>
      <c r="L28" s="11" t="str">
        <f t="shared" si="5"/>
        <v>OK</v>
      </c>
    </row>
    <row r="29" spans="1:12" x14ac:dyDescent="0.25">
      <c r="A29" s="3">
        <f t="shared" si="6"/>
        <v>14</v>
      </c>
      <c r="B29" s="6">
        <f>SimAmounts!N21</f>
        <v>165338.21496646447</v>
      </c>
      <c r="C29" s="6"/>
      <c r="D29" s="3">
        <f t="shared" si="7"/>
        <v>14</v>
      </c>
      <c r="E29" s="6">
        <f t="shared" si="0"/>
        <v>82669.107483232234</v>
      </c>
      <c r="F29" s="6">
        <f t="shared" si="1"/>
        <v>82669.107483232234</v>
      </c>
      <c r="G29" s="11" t="str">
        <f t="shared" si="4"/>
        <v>OK</v>
      </c>
      <c r="I29" s="3">
        <f t="shared" si="8"/>
        <v>14</v>
      </c>
      <c r="J29" s="6">
        <f t="shared" si="2"/>
        <v>99202.928979878678</v>
      </c>
      <c r="K29" s="6">
        <f t="shared" si="3"/>
        <v>66135.28598658579</v>
      </c>
      <c r="L29" s="11" t="str">
        <f t="shared" si="5"/>
        <v>OK</v>
      </c>
    </row>
    <row r="30" spans="1:12" x14ac:dyDescent="0.25">
      <c r="A30" s="3">
        <f t="shared" si="6"/>
        <v>15</v>
      </c>
      <c r="B30" s="6">
        <f>SimAmounts!N22</f>
        <v>18363.749130902241</v>
      </c>
      <c r="C30" s="6"/>
      <c r="D30" s="3">
        <f t="shared" si="7"/>
        <v>15</v>
      </c>
      <c r="E30" s="6">
        <f t="shared" si="0"/>
        <v>9181.8745654511204</v>
      </c>
      <c r="F30" s="6">
        <f t="shared" si="1"/>
        <v>9181.8745654511204</v>
      </c>
      <c r="G30" s="11" t="str">
        <f t="shared" si="4"/>
        <v>OK</v>
      </c>
      <c r="I30" s="3">
        <f t="shared" si="8"/>
        <v>15</v>
      </c>
      <c r="J30" s="6">
        <f t="shared" si="2"/>
        <v>11018.249478541344</v>
      </c>
      <c r="K30" s="6">
        <f t="shared" si="3"/>
        <v>7345.499652360897</v>
      </c>
      <c r="L30" s="11" t="str">
        <f t="shared" si="5"/>
        <v>OK</v>
      </c>
    </row>
    <row r="31" spans="1:12" x14ac:dyDescent="0.25">
      <c r="A31" s="3">
        <f t="shared" si="6"/>
        <v>16</v>
      </c>
      <c r="B31" s="6">
        <f>SimAmounts!N23</f>
        <v>12245.160550657332</v>
      </c>
      <c r="C31" s="6"/>
      <c r="D31" s="3">
        <f t="shared" si="7"/>
        <v>16</v>
      </c>
      <c r="E31" s="6">
        <f t="shared" si="0"/>
        <v>6122.5802753286662</v>
      </c>
      <c r="F31" s="6">
        <f t="shared" si="1"/>
        <v>6122.5802753286662</v>
      </c>
      <c r="G31" s="11" t="str">
        <f t="shared" si="4"/>
        <v>OK</v>
      </c>
      <c r="I31" s="3">
        <f t="shared" si="8"/>
        <v>16</v>
      </c>
      <c r="J31" s="6">
        <f t="shared" si="2"/>
        <v>7347.096330394399</v>
      </c>
      <c r="K31" s="6">
        <f t="shared" si="3"/>
        <v>4898.0642202629333</v>
      </c>
      <c r="L31" s="11" t="str">
        <f t="shared" si="5"/>
        <v>OK</v>
      </c>
    </row>
    <row r="32" spans="1:12" x14ac:dyDescent="0.25">
      <c r="A32" s="3">
        <f t="shared" si="6"/>
        <v>17</v>
      </c>
      <c r="B32" s="6">
        <f>SimAmounts!N24</f>
        <v>39165.629279576562</v>
      </c>
      <c r="C32" s="6"/>
      <c r="D32" s="3">
        <f t="shared" si="7"/>
        <v>17</v>
      </c>
      <c r="E32" s="6">
        <f t="shared" si="0"/>
        <v>19582.814639788281</v>
      </c>
      <c r="F32" s="6">
        <f t="shared" si="1"/>
        <v>19582.814639788281</v>
      </c>
      <c r="G32" s="11" t="str">
        <f t="shared" si="4"/>
        <v>OK</v>
      </c>
      <c r="I32" s="3">
        <f t="shared" si="8"/>
        <v>17</v>
      </c>
      <c r="J32" s="6">
        <f t="shared" si="2"/>
        <v>23499.377567745934</v>
      </c>
      <c r="K32" s="6">
        <f t="shared" si="3"/>
        <v>15666.251711830626</v>
      </c>
      <c r="L32" s="11" t="str">
        <f t="shared" si="5"/>
        <v>OK</v>
      </c>
    </row>
    <row r="33" spans="1:12" x14ac:dyDescent="0.25">
      <c r="A33" s="3">
        <f t="shared" si="6"/>
        <v>18</v>
      </c>
      <c r="B33" s="6">
        <f>SimAmounts!N25</f>
        <v>12501.668704704483</v>
      </c>
      <c r="C33" s="6"/>
      <c r="D33" s="3">
        <f t="shared" si="7"/>
        <v>18</v>
      </c>
      <c r="E33" s="6">
        <f t="shared" si="0"/>
        <v>6250.8343523522417</v>
      </c>
      <c r="F33" s="6">
        <f t="shared" si="1"/>
        <v>6250.8343523522417</v>
      </c>
      <c r="G33" s="11" t="str">
        <f t="shared" si="4"/>
        <v>OK</v>
      </c>
      <c r="I33" s="3">
        <f t="shared" si="8"/>
        <v>18</v>
      </c>
      <c r="J33" s="6">
        <f t="shared" si="2"/>
        <v>7501.0012228226897</v>
      </c>
      <c r="K33" s="6">
        <f t="shared" si="3"/>
        <v>5000.6674818817937</v>
      </c>
      <c r="L33" s="11" t="str">
        <f t="shared" si="5"/>
        <v>OK</v>
      </c>
    </row>
    <row r="34" spans="1:12" x14ac:dyDescent="0.25">
      <c r="A34" s="3">
        <f t="shared" si="6"/>
        <v>19</v>
      </c>
      <c r="B34" s="6">
        <f>SimAmounts!N26</f>
        <v>0</v>
      </c>
      <c r="C34" s="6"/>
      <c r="D34" s="3">
        <f t="shared" si="7"/>
        <v>19</v>
      </c>
      <c r="E34" s="6">
        <f t="shared" si="0"/>
        <v>0</v>
      </c>
      <c r="F34" s="6">
        <f t="shared" si="1"/>
        <v>0</v>
      </c>
      <c r="G34" s="11" t="str">
        <f t="shared" si="4"/>
        <v>OK</v>
      </c>
      <c r="I34" s="3">
        <f t="shared" si="8"/>
        <v>19</v>
      </c>
      <c r="J34" s="6">
        <f t="shared" si="2"/>
        <v>0</v>
      </c>
      <c r="K34" s="6">
        <f t="shared" si="3"/>
        <v>0</v>
      </c>
      <c r="L34" s="11" t="str">
        <f t="shared" si="5"/>
        <v>OK</v>
      </c>
    </row>
    <row r="35" spans="1:12" x14ac:dyDescent="0.25">
      <c r="A35" s="3">
        <f t="shared" si="6"/>
        <v>20</v>
      </c>
      <c r="B35" s="6">
        <f>SimAmounts!N27</f>
        <v>42297.122789424167</v>
      </c>
      <c r="C35" s="6"/>
      <c r="D35" s="3">
        <f t="shared" si="7"/>
        <v>20</v>
      </c>
      <c r="E35" s="6">
        <f t="shared" si="0"/>
        <v>21148.561394712084</v>
      </c>
      <c r="F35" s="6">
        <f t="shared" si="1"/>
        <v>21148.561394712084</v>
      </c>
      <c r="G35" s="11" t="str">
        <f t="shared" si="4"/>
        <v>OK</v>
      </c>
      <c r="I35" s="3">
        <f t="shared" si="8"/>
        <v>20</v>
      </c>
      <c r="J35" s="6">
        <f t="shared" si="2"/>
        <v>25378.273673654501</v>
      </c>
      <c r="K35" s="6">
        <f t="shared" si="3"/>
        <v>16918.849115769666</v>
      </c>
      <c r="L35" s="11" t="str">
        <f t="shared" si="5"/>
        <v>OK</v>
      </c>
    </row>
    <row r="36" spans="1:12" x14ac:dyDescent="0.25">
      <c r="A36" s="3">
        <f t="shared" si="6"/>
        <v>21</v>
      </c>
      <c r="B36" s="6">
        <f>SimAmounts!N28</f>
        <v>58322.837117246811</v>
      </c>
      <c r="C36" s="6"/>
      <c r="D36" s="3">
        <f t="shared" si="7"/>
        <v>21</v>
      </c>
      <c r="E36" s="6">
        <f t="shared" si="0"/>
        <v>29161.418558623405</v>
      </c>
      <c r="F36" s="6">
        <f t="shared" si="1"/>
        <v>29161.418558623405</v>
      </c>
      <c r="G36" s="11" t="str">
        <f t="shared" si="4"/>
        <v>OK</v>
      </c>
      <c r="I36" s="3">
        <f t="shared" si="8"/>
        <v>21</v>
      </c>
      <c r="J36" s="6">
        <f t="shared" si="2"/>
        <v>34993.702270348083</v>
      </c>
      <c r="K36" s="6">
        <f t="shared" si="3"/>
        <v>23329.134846898727</v>
      </c>
      <c r="L36" s="11" t="str">
        <f t="shared" si="5"/>
        <v>OK</v>
      </c>
    </row>
    <row r="37" spans="1:12" x14ac:dyDescent="0.25">
      <c r="A37" s="3">
        <f t="shared" si="6"/>
        <v>22</v>
      </c>
      <c r="B37" s="6">
        <f>SimAmounts!N29</f>
        <v>35552.493575001266</v>
      </c>
      <c r="C37" s="6"/>
      <c r="D37" s="3">
        <f t="shared" si="7"/>
        <v>22</v>
      </c>
      <c r="E37" s="6">
        <f t="shared" si="0"/>
        <v>17776.246787500633</v>
      </c>
      <c r="F37" s="6">
        <f t="shared" si="1"/>
        <v>17776.246787500633</v>
      </c>
      <c r="G37" s="11" t="str">
        <f t="shared" si="4"/>
        <v>OK</v>
      </c>
      <c r="I37" s="3">
        <f t="shared" si="8"/>
        <v>22</v>
      </c>
      <c r="J37" s="6">
        <f t="shared" si="2"/>
        <v>21331.496145000761</v>
      </c>
      <c r="K37" s="6">
        <f t="shared" si="3"/>
        <v>14220.997430000507</v>
      </c>
      <c r="L37" s="11" t="str">
        <f t="shared" si="5"/>
        <v>OK</v>
      </c>
    </row>
    <row r="38" spans="1:12" x14ac:dyDescent="0.25">
      <c r="A38" s="3">
        <f t="shared" si="6"/>
        <v>23</v>
      </c>
      <c r="B38" s="6">
        <f>SimAmounts!N30</f>
        <v>67478.825738185784</v>
      </c>
      <c r="C38" s="6"/>
      <c r="D38" s="3">
        <f t="shared" si="7"/>
        <v>23</v>
      </c>
      <c r="E38" s="6">
        <f t="shared" si="0"/>
        <v>33739.412869092892</v>
      </c>
      <c r="F38" s="6">
        <f t="shared" si="1"/>
        <v>33739.412869092892</v>
      </c>
      <c r="G38" s="11" t="str">
        <f t="shared" si="4"/>
        <v>OK</v>
      </c>
      <c r="I38" s="3">
        <f t="shared" si="8"/>
        <v>23</v>
      </c>
      <c r="J38" s="6">
        <f t="shared" si="2"/>
        <v>40487.295442911469</v>
      </c>
      <c r="K38" s="6">
        <f t="shared" si="3"/>
        <v>26991.530295274315</v>
      </c>
      <c r="L38" s="11" t="str">
        <f t="shared" si="5"/>
        <v>OK</v>
      </c>
    </row>
    <row r="39" spans="1:12" x14ac:dyDescent="0.25">
      <c r="A39" s="3">
        <f t="shared" si="6"/>
        <v>24</v>
      </c>
      <c r="B39" s="6">
        <f>SimAmounts!N31</f>
        <v>80491.323464357672</v>
      </c>
      <c r="C39" s="6"/>
      <c r="D39" s="3">
        <f t="shared" si="7"/>
        <v>24</v>
      </c>
      <c r="E39" s="6">
        <f t="shared" si="0"/>
        <v>40245.661732178836</v>
      </c>
      <c r="F39" s="6">
        <f t="shared" si="1"/>
        <v>40245.661732178836</v>
      </c>
      <c r="G39" s="11" t="str">
        <f t="shared" si="4"/>
        <v>OK</v>
      </c>
      <c r="I39" s="3">
        <f t="shared" si="8"/>
        <v>24</v>
      </c>
      <c r="J39" s="6">
        <f t="shared" si="2"/>
        <v>48294.794078614606</v>
      </c>
      <c r="K39" s="6">
        <f t="shared" si="3"/>
        <v>32196.52938574307</v>
      </c>
      <c r="L39" s="11" t="str">
        <f t="shared" si="5"/>
        <v>OK</v>
      </c>
    </row>
    <row r="40" spans="1:12" x14ac:dyDescent="0.25">
      <c r="A40" s="3">
        <f t="shared" si="6"/>
        <v>25</v>
      </c>
      <c r="B40" s="6">
        <f>SimAmounts!N32</f>
        <v>92754.798244209873</v>
      </c>
      <c r="C40" s="6"/>
      <c r="D40" s="3">
        <f t="shared" si="7"/>
        <v>25</v>
      </c>
      <c r="E40" s="6">
        <f t="shared" si="0"/>
        <v>46377.399122104936</v>
      </c>
      <c r="F40" s="6">
        <f t="shared" si="1"/>
        <v>46377.399122104936</v>
      </c>
      <c r="G40" s="11" t="str">
        <f t="shared" si="4"/>
        <v>OK</v>
      </c>
      <c r="I40" s="3">
        <f t="shared" si="8"/>
        <v>25</v>
      </c>
      <c r="J40" s="6">
        <f t="shared" si="2"/>
        <v>55652.878946525925</v>
      </c>
      <c r="K40" s="6">
        <f t="shared" si="3"/>
        <v>37101.919297683948</v>
      </c>
      <c r="L40" s="11" t="str">
        <f t="shared" si="5"/>
        <v>OK</v>
      </c>
    </row>
    <row r="41" spans="1:12" x14ac:dyDescent="0.25">
      <c r="A41" s="3">
        <f t="shared" si="6"/>
        <v>26</v>
      </c>
      <c r="B41" s="6">
        <f>SimAmounts!N33</f>
        <v>81332.269751941276</v>
      </c>
      <c r="C41" s="6"/>
      <c r="D41" s="3">
        <f t="shared" si="7"/>
        <v>26</v>
      </c>
      <c r="E41" s="6">
        <f t="shared" si="0"/>
        <v>40666.134875970638</v>
      </c>
      <c r="F41" s="6">
        <f t="shared" si="1"/>
        <v>40666.134875970638</v>
      </c>
      <c r="G41" s="11" t="str">
        <f t="shared" si="4"/>
        <v>OK</v>
      </c>
      <c r="I41" s="3">
        <f t="shared" si="8"/>
        <v>26</v>
      </c>
      <c r="J41" s="6">
        <f t="shared" si="2"/>
        <v>48799.361851164766</v>
      </c>
      <c r="K41" s="6">
        <f t="shared" si="3"/>
        <v>32532.90790077651</v>
      </c>
      <c r="L41" s="11" t="str">
        <f t="shared" si="5"/>
        <v>OK</v>
      </c>
    </row>
    <row r="42" spans="1:12" x14ac:dyDescent="0.25">
      <c r="A42" s="3">
        <f t="shared" si="6"/>
        <v>27</v>
      </c>
      <c r="B42" s="6">
        <f>SimAmounts!N34</f>
        <v>149340.87015890228</v>
      </c>
      <c r="C42" s="6"/>
      <c r="D42" s="3">
        <f t="shared" si="7"/>
        <v>27</v>
      </c>
      <c r="E42" s="6">
        <f t="shared" si="0"/>
        <v>74670.435079451141</v>
      </c>
      <c r="F42" s="6">
        <f t="shared" si="1"/>
        <v>74670.435079451141</v>
      </c>
      <c r="G42" s="11" t="str">
        <f t="shared" si="4"/>
        <v>OK</v>
      </c>
      <c r="I42" s="3">
        <f t="shared" si="8"/>
        <v>27</v>
      </c>
      <c r="J42" s="6">
        <f t="shared" si="2"/>
        <v>89604.522095341366</v>
      </c>
      <c r="K42" s="6">
        <f t="shared" si="3"/>
        <v>59736.348063560916</v>
      </c>
      <c r="L42" s="11" t="str">
        <f t="shared" si="5"/>
        <v>OK</v>
      </c>
    </row>
    <row r="43" spans="1:12" x14ac:dyDescent="0.25">
      <c r="A43" s="3">
        <f t="shared" si="6"/>
        <v>28</v>
      </c>
      <c r="B43" s="6">
        <f>SimAmounts!N35</f>
        <v>10049.174324586098</v>
      </c>
      <c r="C43" s="6"/>
      <c r="D43" s="3">
        <f t="shared" si="7"/>
        <v>28</v>
      </c>
      <c r="E43" s="6">
        <f t="shared" si="0"/>
        <v>5024.587162293049</v>
      </c>
      <c r="F43" s="6">
        <f t="shared" si="1"/>
        <v>5024.587162293049</v>
      </c>
      <c r="G43" s="11" t="str">
        <f t="shared" si="4"/>
        <v>OK</v>
      </c>
      <c r="I43" s="3">
        <f t="shared" si="8"/>
        <v>28</v>
      </c>
      <c r="J43" s="6">
        <f t="shared" si="2"/>
        <v>6029.5045947516592</v>
      </c>
      <c r="K43" s="6">
        <f t="shared" si="3"/>
        <v>4019.6697298344393</v>
      </c>
      <c r="L43" s="11" t="str">
        <f t="shared" si="5"/>
        <v>OK</v>
      </c>
    </row>
    <row r="44" spans="1:12" x14ac:dyDescent="0.25">
      <c r="A44" s="3">
        <f t="shared" si="6"/>
        <v>29</v>
      </c>
      <c r="B44" s="6">
        <f>SimAmounts!N36</f>
        <v>574.69800145089425</v>
      </c>
      <c r="C44" s="6"/>
      <c r="D44" s="3">
        <f t="shared" si="7"/>
        <v>29</v>
      </c>
      <c r="E44" s="6">
        <f t="shared" si="0"/>
        <v>287.34900072544713</v>
      </c>
      <c r="F44" s="6">
        <f t="shared" si="1"/>
        <v>287.34900072544713</v>
      </c>
      <c r="G44" s="11" t="str">
        <f t="shared" si="4"/>
        <v>OK</v>
      </c>
      <c r="I44" s="3">
        <f t="shared" si="8"/>
        <v>29</v>
      </c>
      <c r="J44" s="6">
        <f t="shared" si="2"/>
        <v>344.81880087053651</v>
      </c>
      <c r="K44" s="6">
        <f t="shared" si="3"/>
        <v>229.87920058035772</v>
      </c>
      <c r="L44" s="11" t="str">
        <f t="shared" si="5"/>
        <v>OK</v>
      </c>
    </row>
    <row r="45" spans="1:12" x14ac:dyDescent="0.25">
      <c r="A45" s="3">
        <f t="shared" si="6"/>
        <v>30</v>
      </c>
      <c r="B45" s="6">
        <f>SimAmounts!N37</f>
        <v>162628.79781903519</v>
      </c>
      <c r="C45" s="6"/>
      <c r="D45" s="3">
        <f t="shared" si="7"/>
        <v>30</v>
      </c>
      <c r="E45" s="6">
        <f t="shared" si="0"/>
        <v>81314.398909517593</v>
      </c>
      <c r="F45" s="6">
        <f t="shared" si="1"/>
        <v>81314.398909517593</v>
      </c>
      <c r="G45" s="11" t="str">
        <f t="shared" si="4"/>
        <v>OK</v>
      </c>
      <c r="I45" s="3">
        <f t="shared" si="8"/>
        <v>30</v>
      </c>
      <c r="J45" s="6">
        <f t="shared" si="2"/>
        <v>97577.278691421117</v>
      </c>
      <c r="K45" s="6">
        <f t="shared" si="3"/>
        <v>65051.519127614076</v>
      </c>
      <c r="L45" s="11" t="str">
        <f t="shared" si="5"/>
        <v>OK</v>
      </c>
    </row>
    <row r="46" spans="1:12" x14ac:dyDescent="0.25">
      <c r="A46" s="3">
        <f t="shared" si="6"/>
        <v>31</v>
      </c>
      <c r="B46" s="6">
        <f>SimAmounts!N38</f>
        <v>1506715.422709082</v>
      </c>
      <c r="C46" s="6"/>
      <c r="D46" s="3">
        <f t="shared" si="7"/>
        <v>31</v>
      </c>
      <c r="E46" s="6">
        <f t="shared" si="0"/>
        <v>1306715.422709082</v>
      </c>
      <c r="F46" s="6">
        <f t="shared" si="1"/>
        <v>200000</v>
      </c>
      <c r="G46" s="11" t="str">
        <f t="shared" si="4"/>
        <v>OK</v>
      </c>
      <c r="I46" s="3">
        <f t="shared" si="8"/>
        <v>31</v>
      </c>
      <c r="J46" s="6">
        <f t="shared" si="2"/>
        <v>1256715.422709082</v>
      </c>
      <c r="K46" s="6">
        <f t="shared" si="3"/>
        <v>250000</v>
      </c>
      <c r="L46" s="11" t="str">
        <f t="shared" si="5"/>
        <v>OK</v>
      </c>
    </row>
    <row r="47" spans="1:12" x14ac:dyDescent="0.25">
      <c r="A47" s="3">
        <f t="shared" si="6"/>
        <v>32</v>
      </c>
      <c r="B47" s="6">
        <f>SimAmounts!N39</f>
        <v>84611.17611960978</v>
      </c>
      <c r="C47" s="6"/>
      <c r="D47" s="3">
        <f t="shared" si="7"/>
        <v>32</v>
      </c>
      <c r="E47" s="6">
        <f t="shared" si="0"/>
        <v>42305.58805980489</v>
      </c>
      <c r="F47" s="6">
        <f t="shared" si="1"/>
        <v>42305.58805980489</v>
      </c>
      <c r="G47" s="11" t="str">
        <f t="shared" si="4"/>
        <v>OK</v>
      </c>
      <c r="I47" s="3">
        <f t="shared" si="8"/>
        <v>32</v>
      </c>
      <c r="J47" s="6">
        <f t="shared" si="2"/>
        <v>50766.705671765863</v>
      </c>
      <c r="K47" s="6">
        <f t="shared" si="3"/>
        <v>33844.470447843916</v>
      </c>
      <c r="L47" s="11" t="str">
        <f t="shared" si="5"/>
        <v>OK</v>
      </c>
    </row>
    <row r="48" spans="1:12" x14ac:dyDescent="0.25">
      <c r="A48" s="3">
        <f t="shared" si="6"/>
        <v>33</v>
      </c>
      <c r="B48" s="6">
        <f>SimAmounts!N40</f>
        <v>550513.23187315068</v>
      </c>
      <c r="C48" s="6"/>
      <c r="D48" s="3">
        <f t="shared" si="7"/>
        <v>33</v>
      </c>
      <c r="E48" s="6">
        <f t="shared" si="0"/>
        <v>350513.23187315068</v>
      </c>
      <c r="F48" s="6">
        <f t="shared" si="1"/>
        <v>200000</v>
      </c>
      <c r="G48" s="11" t="str">
        <f t="shared" si="4"/>
        <v>OK</v>
      </c>
      <c r="I48" s="3">
        <f t="shared" si="8"/>
        <v>33</v>
      </c>
      <c r="J48" s="6">
        <f t="shared" si="2"/>
        <v>330307.93912389036</v>
      </c>
      <c r="K48" s="6">
        <f t="shared" si="3"/>
        <v>220205.29274926029</v>
      </c>
      <c r="L48" s="11" t="str">
        <f t="shared" si="5"/>
        <v>OK</v>
      </c>
    </row>
    <row r="49" spans="1:12" x14ac:dyDescent="0.25">
      <c r="A49" s="3">
        <f t="shared" si="6"/>
        <v>34</v>
      </c>
      <c r="B49" s="6">
        <f>SimAmounts!N41</f>
        <v>54441.042265270873</v>
      </c>
      <c r="C49" s="6"/>
      <c r="D49" s="3">
        <f t="shared" si="7"/>
        <v>34</v>
      </c>
      <c r="E49" s="6">
        <f t="shared" si="0"/>
        <v>27220.521132635437</v>
      </c>
      <c r="F49" s="6">
        <f t="shared" si="1"/>
        <v>27220.521132635437</v>
      </c>
      <c r="G49" s="11" t="str">
        <f t="shared" si="4"/>
        <v>OK</v>
      </c>
      <c r="I49" s="3">
        <f t="shared" si="8"/>
        <v>34</v>
      </c>
      <c r="J49" s="6">
        <f t="shared" si="2"/>
        <v>32664.625359162521</v>
      </c>
      <c r="K49" s="6">
        <f t="shared" si="3"/>
        <v>21776.416906108352</v>
      </c>
      <c r="L49" s="11" t="str">
        <f t="shared" si="5"/>
        <v>OK</v>
      </c>
    </row>
    <row r="50" spans="1:12" x14ac:dyDescent="0.25">
      <c r="A50" s="3">
        <f t="shared" si="6"/>
        <v>35</v>
      </c>
      <c r="B50" s="6">
        <f>SimAmounts!N42</f>
        <v>40932.130174244267</v>
      </c>
      <c r="C50" s="6"/>
      <c r="D50" s="3">
        <f t="shared" si="7"/>
        <v>35</v>
      </c>
      <c r="E50" s="6">
        <f t="shared" si="0"/>
        <v>20466.065087122133</v>
      </c>
      <c r="F50" s="6">
        <f t="shared" si="1"/>
        <v>20466.065087122133</v>
      </c>
      <c r="G50" s="11" t="str">
        <f t="shared" si="4"/>
        <v>OK</v>
      </c>
      <c r="I50" s="3">
        <f t="shared" si="8"/>
        <v>35</v>
      </c>
      <c r="J50" s="6">
        <f t="shared" si="2"/>
        <v>24559.27810454656</v>
      </c>
      <c r="K50" s="6">
        <f t="shared" si="3"/>
        <v>16372.852069697707</v>
      </c>
      <c r="L50" s="11" t="str">
        <f t="shared" si="5"/>
        <v>OK</v>
      </c>
    </row>
    <row r="51" spans="1:12" x14ac:dyDescent="0.25">
      <c r="A51" s="3">
        <f t="shared" si="6"/>
        <v>36</v>
      </c>
      <c r="B51" s="6">
        <f>SimAmounts!N43</f>
        <v>3657.7928951636868</v>
      </c>
      <c r="C51" s="6"/>
      <c r="D51" s="3">
        <f t="shared" si="7"/>
        <v>36</v>
      </c>
      <c r="E51" s="6">
        <f t="shared" si="0"/>
        <v>1828.8964475818434</v>
      </c>
      <c r="F51" s="6">
        <f t="shared" si="1"/>
        <v>1828.8964475818434</v>
      </c>
      <c r="G51" s="11" t="str">
        <f t="shared" si="4"/>
        <v>OK</v>
      </c>
      <c r="I51" s="3">
        <f t="shared" si="8"/>
        <v>36</v>
      </c>
      <c r="J51" s="6">
        <f t="shared" si="2"/>
        <v>2194.6757370982123</v>
      </c>
      <c r="K51" s="6">
        <f t="shared" si="3"/>
        <v>1463.1171580654748</v>
      </c>
      <c r="L51" s="11" t="str">
        <f t="shared" si="5"/>
        <v>OK</v>
      </c>
    </row>
    <row r="52" spans="1:12" x14ac:dyDescent="0.25">
      <c r="A52" s="3">
        <f t="shared" si="6"/>
        <v>37</v>
      </c>
      <c r="B52" s="6">
        <f>SimAmounts!N44</f>
        <v>17848.864059391159</v>
      </c>
      <c r="C52" s="6"/>
      <c r="D52" s="3">
        <f t="shared" si="7"/>
        <v>37</v>
      </c>
      <c r="E52" s="6">
        <f t="shared" si="0"/>
        <v>8924.4320296955793</v>
      </c>
      <c r="F52" s="6">
        <f t="shared" si="1"/>
        <v>8924.4320296955793</v>
      </c>
      <c r="G52" s="11" t="str">
        <f t="shared" si="4"/>
        <v>OK</v>
      </c>
      <c r="I52" s="3">
        <f t="shared" si="8"/>
        <v>37</v>
      </c>
      <c r="J52" s="6">
        <f t="shared" si="2"/>
        <v>10709.318435634694</v>
      </c>
      <c r="K52" s="6">
        <f t="shared" si="3"/>
        <v>7139.545623756464</v>
      </c>
      <c r="L52" s="11" t="str">
        <f t="shared" si="5"/>
        <v>OK</v>
      </c>
    </row>
    <row r="53" spans="1:12" x14ac:dyDescent="0.25">
      <c r="A53" s="3">
        <f t="shared" si="6"/>
        <v>38</v>
      </c>
      <c r="B53" s="6">
        <f>SimAmounts!N45</f>
        <v>9602.3936672784002</v>
      </c>
      <c r="C53" s="6"/>
      <c r="D53" s="3">
        <f t="shared" si="7"/>
        <v>38</v>
      </c>
      <c r="E53" s="6">
        <f t="shared" si="0"/>
        <v>4801.1968336392001</v>
      </c>
      <c r="F53" s="6">
        <f t="shared" si="1"/>
        <v>4801.1968336392001</v>
      </c>
      <c r="G53" s="11" t="str">
        <f t="shared" si="4"/>
        <v>OK</v>
      </c>
      <c r="I53" s="3">
        <f t="shared" si="8"/>
        <v>38</v>
      </c>
      <c r="J53" s="6">
        <f t="shared" si="2"/>
        <v>5761.4362003670394</v>
      </c>
      <c r="K53" s="6">
        <f t="shared" si="3"/>
        <v>3840.9574669113604</v>
      </c>
      <c r="L53" s="11" t="str">
        <f t="shared" si="5"/>
        <v>OK</v>
      </c>
    </row>
    <row r="54" spans="1:12" x14ac:dyDescent="0.25">
      <c r="A54" s="3">
        <f t="shared" si="6"/>
        <v>39</v>
      </c>
      <c r="B54" s="6">
        <f>SimAmounts!N46</f>
        <v>0</v>
      </c>
      <c r="C54" s="6"/>
      <c r="D54" s="3">
        <f t="shared" si="7"/>
        <v>39</v>
      </c>
      <c r="E54" s="6">
        <f t="shared" si="0"/>
        <v>0</v>
      </c>
      <c r="F54" s="6">
        <f t="shared" si="1"/>
        <v>0</v>
      </c>
      <c r="G54" s="11" t="str">
        <f t="shared" si="4"/>
        <v>OK</v>
      </c>
      <c r="I54" s="3">
        <f t="shared" si="8"/>
        <v>39</v>
      </c>
      <c r="J54" s="6">
        <f t="shared" si="2"/>
        <v>0</v>
      </c>
      <c r="K54" s="6">
        <f t="shared" si="3"/>
        <v>0</v>
      </c>
      <c r="L54" s="11" t="str">
        <f t="shared" si="5"/>
        <v>OK</v>
      </c>
    </row>
    <row r="55" spans="1:12" x14ac:dyDescent="0.25">
      <c r="A55" s="3">
        <f t="shared" si="6"/>
        <v>40</v>
      </c>
      <c r="B55" s="6">
        <f>SimAmounts!N47</f>
        <v>95274.703454713861</v>
      </c>
      <c r="C55" s="6"/>
      <c r="D55" s="3">
        <f t="shared" si="7"/>
        <v>40</v>
      </c>
      <c r="E55" s="6">
        <f t="shared" si="0"/>
        <v>47637.35172735693</v>
      </c>
      <c r="F55" s="6">
        <f t="shared" si="1"/>
        <v>47637.35172735693</v>
      </c>
      <c r="G55" s="11" t="str">
        <f t="shared" si="4"/>
        <v>OK</v>
      </c>
      <c r="I55" s="3">
        <f t="shared" si="8"/>
        <v>40</v>
      </c>
      <c r="J55" s="6">
        <f t="shared" si="2"/>
        <v>57164.822072828312</v>
      </c>
      <c r="K55" s="6">
        <f t="shared" si="3"/>
        <v>38109.881381885549</v>
      </c>
      <c r="L55" s="11" t="str">
        <f t="shared" si="5"/>
        <v>OK</v>
      </c>
    </row>
    <row r="56" spans="1:12" x14ac:dyDescent="0.25">
      <c r="A56" s="3">
        <f t="shared" si="6"/>
        <v>41</v>
      </c>
      <c r="B56" s="6">
        <f>SimAmounts!N48</f>
        <v>40782.935218420789</v>
      </c>
      <c r="C56" s="6"/>
      <c r="D56" s="3">
        <f t="shared" si="7"/>
        <v>41</v>
      </c>
      <c r="E56" s="6">
        <f t="shared" si="0"/>
        <v>20391.467609210395</v>
      </c>
      <c r="F56" s="6">
        <f t="shared" si="1"/>
        <v>20391.467609210395</v>
      </c>
      <c r="G56" s="11" t="str">
        <f t="shared" si="4"/>
        <v>OK</v>
      </c>
      <c r="I56" s="3">
        <f t="shared" si="8"/>
        <v>41</v>
      </c>
      <c r="J56" s="6">
        <f t="shared" si="2"/>
        <v>24469.761131052474</v>
      </c>
      <c r="K56" s="6">
        <f t="shared" si="3"/>
        <v>16313.174087368316</v>
      </c>
      <c r="L56" s="11" t="str">
        <f t="shared" si="5"/>
        <v>OK</v>
      </c>
    </row>
    <row r="57" spans="1:12" x14ac:dyDescent="0.25">
      <c r="A57" s="3">
        <f t="shared" si="6"/>
        <v>42</v>
      </c>
      <c r="B57" s="6">
        <f>SimAmounts!N49</f>
        <v>34919.868854353983</v>
      </c>
      <c r="C57" s="6"/>
      <c r="D57" s="3">
        <f t="shared" si="7"/>
        <v>42</v>
      </c>
      <c r="E57" s="6">
        <f t="shared" si="0"/>
        <v>17459.934427176991</v>
      </c>
      <c r="F57" s="6">
        <f t="shared" si="1"/>
        <v>17459.934427176991</v>
      </c>
      <c r="G57" s="11" t="str">
        <f t="shared" si="4"/>
        <v>OK</v>
      </c>
      <c r="I57" s="3">
        <f t="shared" si="8"/>
        <v>42</v>
      </c>
      <c r="J57" s="6">
        <f t="shared" si="2"/>
        <v>20951.921312612387</v>
      </c>
      <c r="K57" s="6">
        <f t="shared" si="3"/>
        <v>13967.947541741594</v>
      </c>
      <c r="L57" s="11" t="str">
        <f t="shared" si="5"/>
        <v>OK</v>
      </c>
    </row>
    <row r="58" spans="1:12" x14ac:dyDescent="0.25">
      <c r="A58" s="3">
        <f t="shared" si="6"/>
        <v>43</v>
      </c>
      <c r="B58" s="6">
        <f>SimAmounts!N50</f>
        <v>0</v>
      </c>
      <c r="C58" s="6"/>
      <c r="D58" s="3">
        <f t="shared" si="7"/>
        <v>43</v>
      </c>
      <c r="E58" s="6">
        <f t="shared" si="0"/>
        <v>0</v>
      </c>
      <c r="F58" s="6">
        <f t="shared" si="1"/>
        <v>0</v>
      </c>
      <c r="G58" s="11" t="str">
        <f t="shared" si="4"/>
        <v>OK</v>
      </c>
      <c r="I58" s="3">
        <f t="shared" si="8"/>
        <v>43</v>
      </c>
      <c r="J58" s="6">
        <f t="shared" si="2"/>
        <v>0</v>
      </c>
      <c r="K58" s="6">
        <f t="shared" si="3"/>
        <v>0</v>
      </c>
      <c r="L58" s="11" t="str">
        <f t="shared" si="5"/>
        <v>OK</v>
      </c>
    </row>
    <row r="59" spans="1:12" x14ac:dyDescent="0.25">
      <c r="A59" s="3">
        <f t="shared" si="6"/>
        <v>44</v>
      </c>
      <c r="B59" s="6">
        <f>SimAmounts!N51</f>
        <v>0</v>
      </c>
      <c r="C59" s="6"/>
      <c r="D59" s="3">
        <f t="shared" si="7"/>
        <v>44</v>
      </c>
      <c r="E59" s="6">
        <f t="shared" si="0"/>
        <v>0</v>
      </c>
      <c r="F59" s="6">
        <f t="shared" si="1"/>
        <v>0</v>
      </c>
      <c r="G59" s="11" t="str">
        <f t="shared" si="4"/>
        <v>OK</v>
      </c>
      <c r="I59" s="3">
        <f t="shared" si="8"/>
        <v>44</v>
      </c>
      <c r="J59" s="6">
        <f t="shared" si="2"/>
        <v>0</v>
      </c>
      <c r="K59" s="6">
        <f t="shared" si="3"/>
        <v>0</v>
      </c>
      <c r="L59" s="11" t="str">
        <f t="shared" si="5"/>
        <v>OK</v>
      </c>
    </row>
    <row r="60" spans="1:12" x14ac:dyDescent="0.25">
      <c r="A60" s="3">
        <f t="shared" si="6"/>
        <v>45</v>
      </c>
      <c r="B60" s="6">
        <f>SimAmounts!N52</f>
        <v>565093.58715115697</v>
      </c>
      <c r="C60" s="6"/>
      <c r="D60" s="3">
        <f t="shared" si="7"/>
        <v>45</v>
      </c>
      <c r="E60" s="6">
        <f t="shared" si="0"/>
        <v>365093.58715115697</v>
      </c>
      <c r="F60" s="6">
        <f t="shared" si="1"/>
        <v>200000</v>
      </c>
      <c r="G60" s="11" t="str">
        <f t="shared" si="4"/>
        <v>OK</v>
      </c>
      <c r="I60" s="3">
        <f t="shared" si="8"/>
        <v>45</v>
      </c>
      <c r="J60" s="6">
        <f t="shared" si="2"/>
        <v>339056.15229069418</v>
      </c>
      <c r="K60" s="6">
        <f t="shared" si="3"/>
        <v>226037.43486046279</v>
      </c>
      <c r="L60" s="11" t="str">
        <f t="shared" si="5"/>
        <v>OK</v>
      </c>
    </row>
    <row r="61" spans="1:12" x14ac:dyDescent="0.25">
      <c r="A61" s="3">
        <f t="shared" si="6"/>
        <v>46</v>
      </c>
      <c r="B61" s="6">
        <f>SimAmounts!N53</f>
        <v>62020.361021780525</v>
      </c>
      <c r="C61" s="6"/>
      <c r="D61" s="3">
        <f t="shared" si="7"/>
        <v>46</v>
      </c>
      <c r="E61" s="6">
        <f t="shared" si="0"/>
        <v>31010.180510890263</v>
      </c>
      <c r="F61" s="6">
        <f t="shared" si="1"/>
        <v>31010.180510890263</v>
      </c>
      <c r="G61" s="11" t="str">
        <f t="shared" si="4"/>
        <v>OK</v>
      </c>
      <c r="I61" s="3">
        <f t="shared" si="8"/>
        <v>46</v>
      </c>
      <c r="J61" s="6">
        <f t="shared" si="2"/>
        <v>37212.216613068318</v>
      </c>
      <c r="K61" s="6">
        <f t="shared" si="3"/>
        <v>24808.144408712211</v>
      </c>
      <c r="L61" s="11" t="str">
        <f t="shared" si="5"/>
        <v>OK</v>
      </c>
    </row>
    <row r="62" spans="1:12" x14ac:dyDescent="0.25">
      <c r="A62" s="3">
        <f t="shared" si="6"/>
        <v>47</v>
      </c>
      <c r="B62" s="6">
        <f>SimAmounts!N54</f>
        <v>341119.64583669027</v>
      </c>
      <c r="C62" s="6"/>
      <c r="D62" s="3">
        <f t="shared" si="7"/>
        <v>47</v>
      </c>
      <c r="E62" s="6">
        <f t="shared" si="0"/>
        <v>170559.82291834513</v>
      </c>
      <c r="F62" s="6">
        <f t="shared" si="1"/>
        <v>170559.82291834513</v>
      </c>
      <c r="G62" s="11" t="str">
        <f t="shared" si="4"/>
        <v>OK</v>
      </c>
      <c r="I62" s="3">
        <f t="shared" si="8"/>
        <v>47</v>
      </c>
      <c r="J62" s="6">
        <f t="shared" si="2"/>
        <v>204671.78750201417</v>
      </c>
      <c r="K62" s="6">
        <f t="shared" si="3"/>
        <v>136447.8583346761</v>
      </c>
      <c r="L62" s="11" t="str">
        <f t="shared" si="5"/>
        <v>OK</v>
      </c>
    </row>
    <row r="63" spans="1:12" x14ac:dyDescent="0.25">
      <c r="A63" s="3">
        <f t="shared" si="6"/>
        <v>48</v>
      </c>
      <c r="B63" s="6">
        <f>SimAmounts!N55</f>
        <v>146891.88812139566</v>
      </c>
      <c r="C63" s="6"/>
      <c r="D63" s="3">
        <f t="shared" si="7"/>
        <v>48</v>
      </c>
      <c r="E63" s="6">
        <f t="shared" si="0"/>
        <v>73445.944060697831</v>
      </c>
      <c r="F63" s="6">
        <f t="shared" si="1"/>
        <v>73445.944060697831</v>
      </c>
      <c r="G63" s="11" t="str">
        <f t="shared" si="4"/>
        <v>OK</v>
      </c>
      <c r="I63" s="3">
        <f t="shared" si="8"/>
        <v>48</v>
      </c>
      <c r="J63" s="6">
        <f t="shared" si="2"/>
        <v>88135.132872837392</v>
      </c>
      <c r="K63" s="6">
        <f t="shared" si="3"/>
        <v>58756.755248558271</v>
      </c>
      <c r="L63" s="11" t="str">
        <f t="shared" si="5"/>
        <v>OK</v>
      </c>
    </row>
    <row r="64" spans="1:12" x14ac:dyDescent="0.25">
      <c r="A64" s="3">
        <f t="shared" si="6"/>
        <v>49</v>
      </c>
      <c r="B64" s="6">
        <f>SimAmounts!N56</f>
        <v>933.87759629275195</v>
      </c>
      <c r="C64" s="6"/>
      <c r="D64" s="3">
        <f t="shared" si="7"/>
        <v>49</v>
      </c>
      <c r="E64" s="6">
        <f t="shared" si="0"/>
        <v>466.93879814637597</v>
      </c>
      <c r="F64" s="6">
        <f t="shared" si="1"/>
        <v>466.93879814637597</v>
      </c>
      <c r="G64" s="11" t="str">
        <f t="shared" si="4"/>
        <v>OK</v>
      </c>
      <c r="I64" s="3">
        <f t="shared" si="8"/>
        <v>49</v>
      </c>
      <c r="J64" s="6">
        <f t="shared" si="2"/>
        <v>560.32655777565117</v>
      </c>
      <c r="K64" s="6">
        <f t="shared" si="3"/>
        <v>373.55103851710078</v>
      </c>
      <c r="L64" s="11" t="str">
        <f t="shared" si="5"/>
        <v>OK</v>
      </c>
    </row>
    <row r="65" spans="1:12" x14ac:dyDescent="0.25">
      <c r="A65" s="3">
        <f t="shared" si="6"/>
        <v>50</v>
      </c>
      <c r="B65" s="6">
        <f>SimAmounts!N57</f>
        <v>2329.3537286087271</v>
      </c>
      <c r="C65" s="6"/>
      <c r="D65" s="3">
        <f t="shared" si="7"/>
        <v>50</v>
      </c>
      <c r="E65" s="6">
        <f t="shared" si="0"/>
        <v>1164.6768643043636</v>
      </c>
      <c r="F65" s="6">
        <f t="shared" si="1"/>
        <v>1164.6768643043636</v>
      </c>
      <c r="G65" s="11" t="str">
        <f t="shared" si="4"/>
        <v>OK</v>
      </c>
      <c r="I65" s="3">
        <f t="shared" si="8"/>
        <v>50</v>
      </c>
      <c r="J65" s="6">
        <f t="shared" si="2"/>
        <v>1397.6122371652364</v>
      </c>
      <c r="K65" s="6">
        <f t="shared" si="3"/>
        <v>931.74149144349087</v>
      </c>
      <c r="L65" s="11" t="str">
        <f t="shared" si="5"/>
        <v>OK</v>
      </c>
    </row>
    <row r="66" spans="1:12" x14ac:dyDescent="0.25">
      <c r="A66" s="3">
        <f t="shared" si="6"/>
        <v>51</v>
      </c>
      <c r="B66" s="6">
        <f>SimAmounts!N58</f>
        <v>61279.022981829374</v>
      </c>
      <c r="C66" s="6"/>
      <c r="D66" s="3">
        <f t="shared" si="7"/>
        <v>51</v>
      </c>
      <c r="E66" s="6">
        <f t="shared" si="0"/>
        <v>30639.511490914687</v>
      </c>
      <c r="F66" s="6">
        <f t="shared" si="1"/>
        <v>30639.511490914687</v>
      </c>
      <c r="G66" s="11" t="str">
        <f t="shared" si="4"/>
        <v>OK</v>
      </c>
      <c r="I66" s="3">
        <f t="shared" si="8"/>
        <v>51</v>
      </c>
      <c r="J66" s="6">
        <f t="shared" si="2"/>
        <v>36767.413789097627</v>
      </c>
      <c r="K66" s="6">
        <f t="shared" si="3"/>
        <v>24511.60919273175</v>
      </c>
      <c r="L66" s="11" t="str">
        <f t="shared" si="5"/>
        <v>OK</v>
      </c>
    </row>
    <row r="67" spans="1:12" x14ac:dyDescent="0.25">
      <c r="A67" s="3">
        <f t="shared" si="6"/>
        <v>52</v>
      </c>
      <c r="B67" s="6">
        <f>SimAmounts!N59</f>
        <v>177598.75343027679</v>
      </c>
      <c r="C67" s="6"/>
      <c r="D67" s="3">
        <f t="shared" si="7"/>
        <v>52</v>
      </c>
      <c r="E67" s="6">
        <f t="shared" si="0"/>
        <v>88799.376715138395</v>
      </c>
      <c r="F67" s="6">
        <f t="shared" si="1"/>
        <v>88799.376715138395</v>
      </c>
      <c r="G67" s="11" t="str">
        <f t="shared" si="4"/>
        <v>OK</v>
      </c>
      <c r="I67" s="3">
        <f t="shared" si="8"/>
        <v>52</v>
      </c>
      <c r="J67" s="6">
        <f t="shared" si="2"/>
        <v>106559.25205816606</v>
      </c>
      <c r="K67" s="6">
        <f t="shared" si="3"/>
        <v>71039.501372110724</v>
      </c>
      <c r="L67" s="11" t="str">
        <f t="shared" si="5"/>
        <v>OK</v>
      </c>
    </row>
    <row r="68" spans="1:12" x14ac:dyDescent="0.25">
      <c r="A68" s="3">
        <f t="shared" si="6"/>
        <v>53</v>
      </c>
      <c r="B68" s="6">
        <f>SimAmounts!N60</f>
        <v>65684.771958694982</v>
      </c>
      <c r="C68" s="6"/>
      <c r="D68" s="3">
        <f t="shared" si="7"/>
        <v>53</v>
      </c>
      <c r="E68" s="6">
        <f t="shared" si="0"/>
        <v>32842.385979347491</v>
      </c>
      <c r="F68" s="6">
        <f t="shared" si="1"/>
        <v>32842.385979347491</v>
      </c>
      <c r="G68" s="11" t="str">
        <f t="shared" si="4"/>
        <v>OK</v>
      </c>
      <c r="I68" s="3">
        <f t="shared" si="8"/>
        <v>53</v>
      </c>
      <c r="J68" s="6">
        <f t="shared" si="2"/>
        <v>39410.863175216989</v>
      </c>
      <c r="K68" s="6">
        <f t="shared" si="3"/>
        <v>26273.908783477993</v>
      </c>
      <c r="L68" s="11" t="str">
        <f t="shared" si="5"/>
        <v>OK</v>
      </c>
    </row>
    <row r="69" spans="1:12" x14ac:dyDescent="0.25">
      <c r="A69" s="3">
        <f t="shared" si="6"/>
        <v>54</v>
      </c>
      <c r="B69" s="6">
        <f>SimAmounts!N61</f>
        <v>485432.94434930937</v>
      </c>
      <c r="C69" s="6"/>
      <c r="D69" s="3">
        <f t="shared" si="7"/>
        <v>54</v>
      </c>
      <c r="E69" s="6">
        <f t="shared" si="0"/>
        <v>285432.94434930937</v>
      </c>
      <c r="F69" s="6">
        <f t="shared" si="1"/>
        <v>200000</v>
      </c>
      <c r="G69" s="11" t="str">
        <f t="shared" si="4"/>
        <v>OK</v>
      </c>
      <c r="I69" s="3">
        <f t="shared" si="8"/>
        <v>54</v>
      </c>
      <c r="J69" s="6">
        <f t="shared" si="2"/>
        <v>291259.76660958561</v>
      </c>
      <c r="K69" s="6">
        <f t="shared" si="3"/>
        <v>194173.17773972376</v>
      </c>
      <c r="L69" s="11" t="str">
        <f t="shared" si="5"/>
        <v>OK</v>
      </c>
    </row>
    <row r="70" spans="1:12" x14ac:dyDescent="0.25">
      <c r="A70" s="3">
        <f t="shared" si="6"/>
        <v>55</v>
      </c>
      <c r="B70" s="6">
        <f>SimAmounts!N62</f>
        <v>739815.55247775302</v>
      </c>
      <c r="C70" s="6"/>
      <c r="D70" s="3">
        <f t="shared" si="7"/>
        <v>55</v>
      </c>
      <c r="E70" s="6">
        <f t="shared" si="0"/>
        <v>539815.55247775302</v>
      </c>
      <c r="F70" s="6">
        <f t="shared" si="1"/>
        <v>200000</v>
      </c>
      <c r="G70" s="11" t="str">
        <f t="shared" si="4"/>
        <v>OK</v>
      </c>
      <c r="I70" s="3">
        <f t="shared" si="8"/>
        <v>55</v>
      </c>
      <c r="J70" s="6">
        <f t="shared" si="2"/>
        <v>489815.55247775302</v>
      </c>
      <c r="K70" s="6">
        <f t="shared" si="3"/>
        <v>250000</v>
      </c>
      <c r="L70" s="11" t="str">
        <f t="shared" si="5"/>
        <v>OK</v>
      </c>
    </row>
    <row r="71" spans="1:12" x14ac:dyDescent="0.25">
      <c r="A71" s="3">
        <f t="shared" si="6"/>
        <v>56</v>
      </c>
      <c r="B71" s="6">
        <f>SimAmounts!N63</f>
        <v>4646.5548600130242</v>
      </c>
      <c r="C71" s="6"/>
      <c r="D71" s="3">
        <f t="shared" si="7"/>
        <v>56</v>
      </c>
      <c r="E71" s="6">
        <f t="shared" si="0"/>
        <v>2323.2774300065121</v>
      </c>
      <c r="F71" s="6">
        <f t="shared" si="1"/>
        <v>2323.2774300065121</v>
      </c>
      <c r="G71" s="11" t="str">
        <f t="shared" si="4"/>
        <v>OK</v>
      </c>
      <c r="I71" s="3">
        <f t="shared" si="8"/>
        <v>56</v>
      </c>
      <c r="J71" s="6">
        <f t="shared" si="2"/>
        <v>2787.9329160078141</v>
      </c>
      <c r="K71" s="6">
        <f t="shared" si="3"/>
        <v>1858.6219440052098</v>
      </c>
      <c r="L71" s="11" t="str">
        <f t="shared" si="5"/>
        <v>OK</v>
      </c>
    </row>
    <row r="72" spans="1:12" x14ac:dyDescent="0.25">
      <c r="A72" s="3">
        <f t="shared" si="6"/>
        <v>57</v>
      </c>
      <c r="B72" s="6">
        <f>SimAmounts!N64</f>
        <v>3149.8904647497761</v>
      </c>
      <c r="C72" s="6"/>
      <c r="D72" s="3">
        <f t="shared" si="7"/>
        <v>57</v>
      </c>
      <c r="E72" s="6">
        <f t="shared" si="0"/>
        <v>1574.9452323748881</v>
      </c>
      <c r="F72" s="6">
        <f t="shared" si="1"/>
        <v>1574.9452323748881</v>
      </c>
      <c r="G72" s="11" t="str">
        <f t="shared" si="4"/>
        <v>OK</v>
      </c>
      <c r="I72" s="3">
        <f t="shared" si="8"/>
        <v>57</v>
      </c>
      <c r="J72" s="6">
        <f t="shared" si="2"/>
        <v>1889.9342788498657</v>
      </c>
      <c r="K72" s="6">
        <f t="shared" si="3"/>
        <v>1259.9561858999105</v>
      </c>
      <c r="L72" s="11" t="str">
        <f t="shared" si="5"/>
        <v>OK</v>
      </c>
    </row>
    <row r="73" spans="1:12" x14ac:dyDescent="0.25">
      <c r="A73" s="3">
        <f t="shared" si="6"/>
        <v>58</v>
      </c>
      <c r="B73" s="6">
        <f>SimAmounts!N65</f>
        <v>4798.2132964358043</v>
      </c>
      <c r="C73" s="6"/>
      <c r="D73" s="3">
        <f t="shared" si="7"/>
        <v>58</v>
      </c>
      <c r="E73" s="6">
        <f t="shared" si="0"/>
        <v>2399.1066482179021</v>
      </c>
      <c r="F73" s="6">
        <f t="shared" si="1"/>
        <v>2399.1066482179021</v>
      </c>
      <c r="G73" s="11" t="str">
        <f t="shared" si="4"/>
        <v>OK</v>
      </c>
      <c r="I73" s="3">
        <f t="shared" si="8"/>
        <v>58</v>
      </c>
      <c r="J73" s="6">
        <f t="shared" si="2"/>
        <v>2878.9279778614828</v>
      </c>
      <c r="K73" s="6">
        <f t="shared" si="3"/>
        <v>1919.2853185743218</v>
      </c>
      <c r="L73" s="11" t="str">
        <f t="shared" si="5"/>
        <v>OK</v>
      </c>
    </row>
    <row r="74" spans="1:12" x14ac:dyDescent="0.25">
      <c r="A74" s="3">
        <f t="shared" si="6"/>
        <v>59</v>
      </c>
      <c r="B74" s="6">
        <f>SimAmounts!N66</f>
        <v>79948.251885788166</v>
      </c>
      <c r="C74" s="6"/>
      <c r="D74" s="3">
        <f t="shared" si="7"/>
        <v>59</v>
      </c>
      <c r="E74" s="6">
        <f t="shared" si="0"/>
        <v>39974.125942894083</v>
      </c>
      <c r="F74" s="6">
        <f t="shared" si="1"/>
        <v>39974.125942894083</v>
      </c>
      <c r="G74" s="11" t="str">
        <f t="shared" si="4"/>
        <v>OK</v>
      </c>
      <c r="I74" s="3">
        <f t="shared" si="8"/>
        <v>59</v>
      </c>
      <c r="J74" s="6">
        <f t="shared" si="2"/>
        <v>47968.951131472902</v>
      </c>
      <c r="K74" s="6">
        <f t="shared" si="3"/>
        <v>31979.300754315267</v>
      </c>
      <c r="L74" s="11" t="str">
        <f t="shared" si="5"/>
        <v>OK</v>
      </c>
    </row>
    <row r="75" spans="1:12" x14ac:dyDescent="0.25">
      <c r="A75" s="3">
        <f t="shared" si="6"/>
        <v>60</v>
      </c>
      <c r="B75" s="6">
        <f>SimAmounts!N67</f>
        <v>47234.473777349544</v>
      </c>
      <c r="C75" s="6"/>
      <c r="D75" s="3">
        <f t="shared" si="7"/>
        <v>60</v>
      </c>
      <c r="E75" s="6">
        <f t="shared" si="0"/>
        <v>23617.236888674772</v>
      </c>
      <c r="F75" s="6">
        <f t="shared" si="1"/>
        <v>23617.236888674772</v>
      </c>
      <c r="G75" s="11" t="str">
        <f t="shared" si="4"/>
        <v>OK</v>
      </c>
      <c r="I75" s="3">
        <f t="shared" si="8"/>
        <v>60</v>
      </c>
      <c r="J75" s="6">
        <f t="shared" si="2"/>
        <v>28340.684266409724</v>
      </c>
      <c r="K75" s="6">
        <f t="shared" si="3"/>
        <v>18893.78951093982</v>
      </c>
      <c r="L75" s="11" t="str">
        <f t="shared" si="5"/>
        <v>OK</v>
      </c>
    </row>
    <row r="76" spans="1:12" x14ac:dyDescent="0.25">
      <c r="A76" s="3">
        <f t="shared" si="6"/>
        <v>61</v>
      </c>
      <c r="B76" s="6">
        <f>SimAmounts!N68</f>
        <v>0</v>
      </c>
      <c r="C76" s="6"/>
      <c r="D76" s="3">
        <f t="shared" si="7"/>
        <v>61</v>
      </c>
      <c r="E76" s="6">
        <f t="shared" si="0"/>
        <v>0</v>
      </c>
      <c r="F76" s="6">
        <f t="shared" si="1"/>
        <v>0</v>
      </c>
      <c r="G76" s="11" t="str">
        <f t="shared" si="4"/>
        <v>OK</v>
      </c>
      <c r="I76" s="3">
        <f t="shared" si="8"/>
        <v>61</v>
      </c>
      <c r="J76" s="6">
        <f t="shared" si="2"/>
        <v>0</v>
      </c>
      <c r="K76" s="6">
        <f t="shared" si="3"/>
        <v>0</v>
      </c>
      <c r="L76" s="11" t="str">
        <f t="shared" si="5"/>
        <v>OK</v>
      </c>
    </row>
    <row r="77" spans="1:12" x14ac:dyDescent="0.25">
      <c r="A77" s="3">
        <f t="shared" si="6"/>
        <v>62</v>
      </c>
      <c r="B77" s="6">
        <f>SimAmounts!N69</f>
        <v>134263.73641497106</v>
      </c>
      <c r="C77" s="6"/>
      <c r="D77" s="3">
        <f t="shared" si="7"/>
        <v>62</v>
      </c>
      <c r="E77" s="6">
        <f t="shared" si="0"/>
        <v>67131.868207485531</v>
      </c>
      <c r="F77" s="6">
        <f t="shared" si="1"/>
        <v>67131.868207485531</v>
      </c>
      <c r="G77" s="11" t="str">
        <f t="shared" si="4"/>
        <v>OK</v>
      </c>
      <c r="I77" s="3">
        <f t="shared" si="8"/>
        <v>62</v>
      </c>
      <c r="J77" s="6">
        <f t="shared" si="2"/>
        <v>80558.241848982638</v>
      </c>
      <c r="K77" s="6">
        <f t="shared" si="3"/>
        <v>53705.494565988425</v>
      </c>
      <c r="L77" s="11" t="str">
        <f t="shared" si="5"/>
        <v>OK</v>
      </c>
    </row>
    <row r="78" spans="1:12" x14ac:dyDescent="0.25">
      <c r="A78" s="3">
        <f t="shared" si="6"/>
        <v>63</v>
      </c>
      <c r="B78" s="6">
        <f>SimAmounts!N70</f>
        <v>0</v>
      </c>
      <c r="C78" s="6"/>
      <c r="D78" s="3">
        <f t="shared" si="7"/>
        <v>63</v>
      </c>
      <c r="E78" s="6">
        <f t="shared" si="0"/>
        <v>0</v>
      </c>
      <c r="F78" s="6">
        <f t="shared" si="1"/>
        <v>0</v>
      </c>
      <c r="G78" s="11" t="str">
        <f t="shared" si="4"/>
        <v>OK</v>
      </c>
      <c r="I78" s="3">
        <f t="shared" si="8"/>
        <v>63</v>
      </c>
      <c r="J78" s="6">
        <f t="shared" si="2"/>
        <v>0</v>
      </c>
      <c r="K78" s="6">
        <f t="shared" si="3"/>
        <v>0</v>
      </c>
      <c r="L78" s="11" t="str">
        <f t="shared" si="5"/>
        <v>OK</v>
      </c>
    </row>
    <row r="79" spans="1:12" x14ac:dyDescent="0.25">
      <c r="A79" s="3">
        <f t="shared" si="6"/>
        <v>64</v>
      </c>
      <c r="B79" s="6">
        <f>SimAmounts!N71</f>
        <v>54346.990553426127</v>
      </c>
      <c r="C79" s="6"/>
      <c r="D79" s="3">
        <f t="shared" si="7"/>
        <v>64</v>
      </c>
      <c r="E79" s="6">
        <f t="shared" si="0"/>
        <v>27173.495276713064</v>
      </c>
      <c r="F79" s="6">
        <f t="shared" si="1"/>
        <v>27173.495276713064</v>
      </c>
      <c r="G79" s="11" t="str">
        <f t="shared" si="4"/>
        <v>OK</v>
      </c>
      <c r="I79" s="3">
        <f t="shared" si="8"/>
        <v>64</v>
      </c>
      <c r="J79" s="6">
        <f t="shared" si="2"/>
        <v>32608.194332055675</v>
      </c>
      <c r="K79" s="6">
        <f t="shared" si="3"/>
        <v>21738.796221370452</v>
      </c>
      <c r="L79" s="11" t="str">
        <f t="shared" si="5"/>
        <v>OK</v>
      </c>
    </row>
    <row r="80" spans="1:12" x14ac:dyDescent="0.25">
      <c r="A80" s="3">
        <f t="shared" si="6"/>
        <v>65</v>
      </c>
      <c r="B80" s="6">
        <f>SimAmounts!N72</f>
        <v>1949.6680509435325</v>
      </c>
      <c r="C80" s="6"/>
      <c r="D80" s="3">
        <f t="shared" si="7"/>
        <v>65</v>
      </c>
      <c r="E80" s="6">
        <f t="shared" ref="E80:E143" si="9">$B80-F80</f>
        <v>974.83402547176627</v>
      </c>
      <c r="F80" s="6">
        <f t="shared" ref="F80:F143" si="10">MIN($B80*(1-E$4),E$5)</f>
        <v>974.83402547176627</v>
      </c>
      <c r="G80" s="11" t="str">
        <f t="shared" si="4"/>
        <v>OK</v>
      </c>
      <c r="I80" s="3">
        <f t="shared" si="8"/>
        <v>65</v>
      </c>
      <c r="J80" s="6">
        <f t="shared" ref="J80:J143" si="11">$B80-K80</f>
        <v>1169.8008305661194</v>
      </c>
      <c r="K80" s="6">
        <f t="shared" ref="K80:K143" si="12">MIN($B80*(1-J$4),J$5)</f>
        <v>779.8672203774131</v>
      </c>
      <c r="L80" s="11" t="str">
        <f t="shared" si="5"/>
        <v>OK</v>
      </c>
    </row>
    <row r="81" spans="1:12" x14ac:dyDescent="0.25">
      <c r="A81" s="3">
        <f t="shared" si="6"/>
        <v>66</v>
      </c>
      <c r="B81" s="6">
        <f>SimAmounts!N73</f>
        <v>17946.0578334901</v>
      </c>
      <c r="C81" s="6"/>
      <c r="D81" s="3">
        <f t="shared" si="7"/>
        <v>66</v>
      </c>
      <c r="E81" s="6">
        <f t="shared" si="9"/>
        <v>8973.0289167450501</v>
      </c>
      <c r="F81" s="6">
        <f t="shared" si="10"/>
        <v>8973.0289167450501</v>
      </c>
      <c r="G81" s="11" t="str">
        <f t="shared" ref="G81:G144" si="13">IF(ABS(F81+E81-$B81&lt;$B$7),"OK","Error")</f>
        <v>OK</v>
      </c>
      <c r="I81" s="3">
        <f t="shared" si="8"/>
        <v>66</v>
      </c>
      <c r="J81" s="6">
        <f t="shared" si="11"/>
        <v>10767.634700094059</v>
      </c>
      <c r="K81" s="6">
        <f t="shared" si="12"/>
        <v>7178.4231333960406</v>
      </c>
      <c r="L81" s="11" t="str">
        <f t="shared" ref="L81:L144" si="14">IF(ABS(K81+J81-$B81)&lt;$B$7,"OK","Error")</f>
        <v>OK</v>
      </c>
    </row>
    <row r="82" spans="1:12" x14ac:dyDescent="0.25">
      <c r="A82" s="3">
        <f t="shared" ref="A82:A145" si="15">A81+1</f>
        <v>67</v>
      </c>
      <c r="B82" s="6">
        <f>SimAmounts!N74</f>
        <v>31243.693301807056</v>
      </c>
      <c r="C82" s="6"/>
      <c r="D82" s="3">
        <f t="shared" ref="D82:D145" si="16">D81+1</f>
        <v>67</v>
      </c>
      <c r="E82" s="6">
        <f t="shared" si="9"/>
        <v>15621.846650903528</v>
      </c>
      <c r="F82" s="6">
        <f t="shared" si="10"/>
        <v>15621.846650903528</v>
      </c>
      <c r="G82" s="11" t="str">
        <f t="shared" si="13"/>
        <v>OK</v>
      </c>
      <c r="I82" s="3">
        <f t="shared" ref="I82:I145" si="17">I81+1</f>
        <v>67</v>
      </c>
      <c r="J82" s="6">
        <f t="shared" si="11"/>
        <v>18746.215981084235</v>
      </c>
      <c r="K82" s="6">
        <f t="shared" si="12"/>
        <v>12497.477320722823</v>
      </c>
      <c r="L82" s="11" t="str">
        <f t="shared" si="14"/>
        <v>OK</v>
      </c>
    </row>
    <row r="83" spans="1:12" x14ac:dyDescent="0.25">
      <c r="A83" s="3">
        <f t="shared" si="15"/>
        <v>68</v>
      </c>
      <c r="B83" s="6">
        <f>SimAmounts!N75</f>
        <v>140399.29640229908</v>
      </c>
      <c r="C83" s="6"/>
      <c r="D83" s="3">
        <f t="shared" si="16"/>
        <v>68</v>
      </c>
      <c r="E83" s="6">
        <f t="shared" si="9"/>
        <v>70199.648201149539</v>
      </c>
      <c r="F83" s="6">
        <f t="shared" si="10"/>
        <v>70199.648201149539</v>
      </c>
      <c r="G83" s="11" t="str">
        <f t="shared" si="13"/>
        <v>OK</v>
      </c>
      <c r="I83" s="3">
        <f t="shared" si="17"/>
        <v>68</v>
      </c>
      <c r="J83" s="6">
        <f t="shared" si="11"/>
        <v>84239.577841379447</v>
      </c>
      <c r="K83" s="6">
        <f t="shared" si="12"/>
        <v>56159.718560919631</v>
      </c>
      <c r="L83" s="11" t="str">
        <f t="shared" si="14"/>
        <v>OK</v>
      </c>
    </row>
    <row r="84" spans="1:12" x14ac:dyDescent="0.25">
      <c r="A84" s="3">
        <f t="shared" si="15"/>
        <v>69</v>
      </c>
      <c r="B84" s="6">
        <f>SimAmounts!N76</f>
        <v>189179.36538306024</v>
      </c>
      <c r="C84" s="6"/>
      <c r="D84" s="3">
        <f t="shared" si="16"/>
        <v>69</v>
      </c>
      <c r="E84" s="6">
        <f t="shared" si="9"/>
        <v>94589.682691530121</v>
      </c>
      <c r="F84" s="6">
        <f t="shared" si="10"/>
        <v>94589.682691530121</v>
      </c>
      <c r="G84" s="11" t="str">
        <f t="shared" si="13"/>
        <v>OK</v>
      </c>
      <c r="I84" s="3">
        <f t="shared" si="17"/>
        <v>69</v>
      </c>
      <c r="J84" s="6">
        <f t="shared" si="11"/>
        <v>113507.61922983614</v>
      </c>
      <c r="K84" s="6">
        <f t="shared" si="12"/>
        <v>75671.7461532241</v>
      </c>
      <c r="L84" s="11" t="str">
        <f t="shared" si="14"/>
        <v>OK</v>
      </c>
    </row>
    <row r="85" spans="1:12" x14ac:dyDescent="0.25">
      <c r="A85" s="3">
        <f t="shared" si="15"/>
        <v>70</v>
      </c>
      <c r="B85" s="6">
        <f>SimAmounts!N77</f>
        <v>444012.00486119097</v>
      </c>
      <c r="C85" s="6"/>
      <c r="D85" s="3">
        <f t="shared" si="16"/>
        <v>70</v>
      </c>
      <c r="E85" s="6">
        <f t="shared" si="9"/>
        <v>244012.00486119097</v>
      </c>
      <c r="F85" s="6">
        <f t="shared" si="10"/>
        <v>200000</v>
      </c>
      <c r="G85" s="11" t="str">
        <f t="shared" si="13"/>
        <v>OK</v>
      </c>
      <c r="I85" s="3">
        <f t="shared" si="17"/>
        <v>70</v>
      </c>
      <c r="J85" s="6">
        <f t="shared" si="11"/>
        <v>266407.2029167146</v>
      </c>
      <c r="K85" s="6">
        <f t="shared" si="12"/>
        <v>177604.80194447641</v>
      </c>
      <c r="L85" s="11" t="str">
        <f t="shared" si="14"/>
        <v>OK</v>
      </c>
    </row>
    <row r="86" spans="1:12" x14ac:dyDescent="0.25">
      <c r="A86" s="3">
        <f t="shared" si="15"/>
        <v>71</v>
      </c>
      <c r="B86" s="6">
        <f>SimAmounts!N78</f>
        <v>449941.24642661132</v>
      </c>
      <c r="C86" s="6"/>
      <c r="D86" s="3">
        <f t="shared" si="16"/>
        <v>71</v>
      </c>
      <c r="E86" s="6">
        <f t="shared" si="9"/>
        <v>249941.24642661132</v>
      </c>
      <c r="F86" s="6">
        <f t="shared" si="10"/>
        <v>200000</v>
      </c>
      <c r="G86" s="11" t="str">
        <f t="shared" si="13"/>
        <v>OK</v>
      </c>
      <c r="I86" s="3">
        <f t="shared" si="17"/>
        <v>71</v>
      </c>
      <c r="J86" s="6">
        <f t="shared" si="11"/>
        <v>269964.74785596679</v>
      </c>
      <c r="K86" s="6">
        <f t="shared" si="12"/>
        <v>179976.49857064453</v>
      </c>
      <c r="L86" s="11" t="str">
        <f t="shared" si="14"/>
        <v>OK</v>
      </c>
    </row>
    <row r="87" spans="1:12" x14ac:dyDescent="0.25">
      <c r="A87" s="3">
        <f t="shared" si="15"/>
        <v>72</v>
      </c>
      <c r="B87" s="6">
        <f>SimAmounts!N79</f>
        <v>0</v>
      </c>
      <c r="C87" s="6"/>
      <c r="D87" s="3">
        <f t="shared" si="16"/>
        <v>72</v>
      </c>
      <c r="E87" s="6">
        <f t="shared" si="9"/>
        <v>0</v>
      </c>
      <c r="F87" s="6">
        <f t="shared" si="10"/>
        <v>0</v>
      </c>
      <c r="G87" s="11" t="str">
        <f t="shared" si="13"/>
        <v>OK</v>
      </c>
      <c r="I87" s="3">
        <f t="shared" si="17"/>
        <v>72</v>
      </c>
      <c r="J87" s="6">
        <f t="shared" si="11"/>
        <v>0</v>
      </c>
      <c r="K87" s="6">
        <f t="shared" si="12"/>
        <v>0</v>
      </c>
      <c r="L87" s="11" t="str">
        <f t="shared" si="14"/>
        <v>OK</v>
      </c>
    </row>
    <row r="88" spans="1:12" x14ac:dyDescent="0.25">
      <c r="A88" s="3">
        <f t="shared" si="15"/>
        <v>73</v>
      </c>
      <c r="B88" s="6">
        <f>SimAmounts!N80</f>
        <v>15851.777001753308</v>
      </c>
      <c r="C88" s="6"/>
      <c r="D88" s="3">
        <f t="shared" si="16"/>
        <v>73</v>
      </c>
      <c r="E88" s="6">
        <f t="shared" si="9"/>
        <v>7925.8885008766538</v>
      </c>
      <c r="F88" s="6">
        <f t="shared" si="10"/>
        <v>7925.8885008766538</v>
      </c>
      <c r="G88" s="11" t="str">
        <f t="shared" si="13"/>
        <v>OK</v>
      </c>
      <c r="I88" s="3">
        <f t="shared" si="17"/>
        <v>73</v>
      </c>
      <c r="J88" s="6">
        <f t="shared" si="11"/>
        <v>9511.0662010519845</v>
      </c>
      <c r="K88" s="6">
        <f t="shared" si="12"/>
        <v>6340.710800701323</v>
      </c>
      <c r="L88" s="11" t="str">
        <f t="shared" si="14"/>
        <v>OK</v>
      </c>
    </row>
    <row r="89" spans="1:12" x14ac:dyDescent="0.25">
      <c r="A89" s="3">
        <f t="shared" si="15"/>
        <v>74</v>
      </c>
      <c r="B89" s="6">
        <f>SimAmounts!N81</f>
        <v>21132.318687581668</v>
      </c>
      <c r="C89" s="6"/>
      <c r="D89" s="3">
        <f t="shared" si="16"/>
        <v>74</v>
      </c>
      <c r="E89" s="6">
        <f t="shared" si="9"/>
        <v>10566.159343790834</v>
      </c>
      <c r="F89" s="6">
        <f t="shared" si="10"/>
        <v>10566.159343790834</v>
      </c>
      <c r="G89" s="11" t="str">
        <f t="shared" si="13"/>
        <v>OK</v>
      </c>
      <c r="I89" s="3">
        <f t="shared" si="17"/>
        <v>74</v>
      </c>
      <c r="J89" s="6">
        <f t="shared" si="11"/>
        <v>12679.391212549001</v>
      </c>
      <c r="K89" s="6">
        <f t="shared" si="12"/>
        <v>8452.9274750326676</v>
      </c>
      <c r="L89" s="11" t="str">
        <f t="shared" si="14"/>
        <v>OK</v>
      </c>
    </row>
    <row r="90" spans="1:12" x14ac:dyDescent="0.25">
      <c r="A90" s="3">
        <f t="shared" si="15"/>
        <v>75</v>
      </c>
      <c r="B90" s="6">
        <f>SimAmounts!N82</f>
        <v>1713.1199489921655</v>
      </c>
      <c r="C90" s="6"/>
      <c r="D90" s="3">
        <f t="shared" si="16"/>
        <v>75</v>
      </c>
      <c r="E90" s="6">
        <f t="shared" si="9"/>
        <v>856.55997449608276</v>
      </c>
      <c r="F90" s="6">
        <f t="shared" si="10"/>
        <v>856.55997449608276</v>
      </c>
      <c r="G90" s="11" t="str">
        <f t="shared" si="13"/>
        <v>OK</v>
      </c>
      <c r="I90" s="3">
        <f t="shared" si="17"/>
        <v>75</v>
      </c>
      <c r="J90" s="6">
        <f t="shared" si="11"/>
        <v>1027.8719693952994</v>
      </c>
      <c r="K90" s="6">
        <f t="shared" si="12"/>
        <v>685.24797959686623</v>
      </c>
      <c r="L90" s="11" t="str">
        <f t="shared" si="14"/>
        <v>OK</v>
      </c>
    </row>
    <row r="91" spans="1:12" x14ac:dyDescent="0.25">
      <c r="A91" s="3">
        <f t="shared" si="15"/>
        <v>76</v>
      </c>
      <c r="B91" s="6">
        <f>SimAmounts!N83</f>
        <v>3694.5946312000951</v>
      </c>
      <c r="C91" s="6"/>
      <c r="D91" s="3">
        <f t="shared" si="16"/>
        <v>76</v>
      </c>
      <c r="E91" s="6">
        <f t="shared" si="9"/>
        <v>1847.2973156000476</v>
      </c>
      <c r="F91" s="6">
        <f t="shared" si="10"/>
        <v>1847.2973156000476</v>
      </c>
      <c r="G91" s="11" t="str">
        <f t="shared" si="13"/>
        <v>OK</v>
      </c>
      <c r="I91" s="3">
        <f t="shared" si="17"/>
        <v>76</v>
      </c>
      <c r="J91" s="6">
        <f t="shared" si="11"/>
        <v>2216.7567787200569</v>
      </c>
      <c r="K91" s="6">
        <f t="shared" si="12"/>
        <v>1477.8378524800382</v>
      </c>
      <c r="L91" s="11" t="str">
        <f t="shared" si="14"/>
        <v>OK</v>
      </c>
    </row>
    <row r="92" spans="1:12" x14ac:dyDescent="0.25">
      <c r="A92" s="3">
        <f t="shared" si="15"/>
        <v>77</v>
      </c>
      <c r="B92" s="6">
        <f>SimAmounts!N84</f>
        <v>0</v>
      </c>
      <c r="C92" s="6"/>
      <c r="D92" s="3">
        <f t="shared" si="16"/>
        <v>77</v>
      </c>
      <c r="E92" s="6">
        <f t="shared" si="9"/>
        <v>0</v>
      </c>
      <c r="F92" s="6">
        <f t="shared" si="10"/>
        <v>0</v>
      </c>
      <c r="G92" s="11" t="str">
        <f t="shared" si="13"/>
        <v>OK</v>
      </c>
      <c r="I92" s="3">
        <f t="shared" si="17"/>
        <v>77</v>
      </c>
      <c r="J92" s="6">
        <f t="shared" si="11"/>
        <v>0</v>
      </c>
      <c r="K92" s="6">
        <f t="shared" si="12"/>
        <v>0</v>
      </c>
      <c r="L92" s="11" t="str">
        <f t="shared" si="14"/>
        <v>OK</v>
      </c>
    </row>
    <row r="93" spans="1:12" x14ac:dyDescent="0.25">
      <c r="A93" s="3">
        <f t="shared" si="15"/>
        <v>78</v>
      </c>
      <c r="B93" s="6">
        <f>SimAmounts!N85</f>
        <v>16645.493169485453</v>
      </c>
      <c r="C93" s="6"/>
      <c r="D93" s="3">
        <f t="shared" si="16"/>
        <v>78</v>
      </c>
      <c r="E93" s="6">
        <f t="shared" si="9"/>
        <v>8322.7465847427266</v>
      </c>
      <c r="F93" s="6">
        <f t="shared" si="10"/>
        <v>8322.7465847427266</v>
      </c>
      <c r="G93" s="11" t="str">
        <f t="shared" si="13"/>
        <v>OK</v>
      </c>
      <c r="I93" s="3">
        <f t="shared" si="17"/>
        <v>78</v>
      </c>
      <c r="J93" s="6">
        <f t="shared" si="11"/>
        <v>9987.2959016912719</v>
      </c>
      <c r="K93" s="6">
        <f t="shared" si="12"/>
        <v>6658.1972677941812</v>
      </c>
      <c r="L93" s="11" t="str">
        <f t="shared" si="14"/>
        <v>OK</v>
      </c>
    </row>
    <row r="94" spans="1:12" x14ac:dyDescent="0.25">
      <c r="A94" s="3">
        <f t="shared" si="15"/>
        <v>79</v>
      </c>
      <c r="B94" s="6">
        <f>SimAmounts!N86</f>
        <v>159836.37352397025</v>
      </c>
      <c r="C94" s="6"/>
      <c r="D94" s="3">
        <f t="shared" si="16"/>
        <v>79</v>
      </c>
      <c r="E94" s="6">
        <f t="shared" si="9"/>
        <v>79918.186761985125</v>
      </c>
      <c r="F94" s="6">
        <f t="shared" si="10"/>
        <v>79918.186761985125</v>
      </c>
      <c r="G94" s="11" t="str">
        <f t="shared" si="13"/>
        <v>OK</v>
      </c>
      <c r="I94" s="3">
        <f t="shared" si="17"/>
        <v>79</v>
      </c>
      <c r="J94" s="6">
        <f t="shared" si="11"/>
        <v>95901.824114382151</v>
      </c>
      <c r="K94" s="6">
        <f t="shared" si="12"/>
        <v>63934.5494095881</v>
      </c>
      <c r="L94" s="11" t="str">
        <f t="shared" si="14"/>
        <v>OK</v>
      </c>
    </row>
    <row r="95" spans="1:12" x14ac:dyDescent="0.25">
      <c r="A95" s="3">
        <f t="shared" si="15"/>
        <v>80</v>
      </c>
      <c r="B95" s="6">
        <f>SimAmounts!N87</f>
        <v>25288.183061298991</v>
      </c>
      <c r="C95" s="6"/>
      <c r="D95" s="3">
        <f t="shared" si="16"/>
        <v>80</v>
      </c>
      <c r="E95" s="6">
        <f t="shared" si="9"/>
        <v>12644.091530649495</v>
      </c>
      <c r="F95" s="6">
        <f t="shared" si="10"/>
        <v>12644.091530649495</v>
      </c>
      <c r="G95" s="11" t="str">
        <f t="shared" si="13"/>
        <v>OK</v>
      </c>
      <c r="I95" s="3">
        <f t="shared" si="17"/>
        <v>80</v>
      </c>
      <c r="J95" s="6">
        <f t="shared" si="11"/>
        <v>15172.909836779394</v>
      </c>
      <c r="K95" s="6">
        <f t="shared" si="12"/>
        <v>10115.273224519597</v>
      </c>
      <c r="L95" s="11" t="str">
        <f t="shared" si="14"/>
        <v>OK</v>
      </c>
    </row>
    <row r="96" spans="1:12" x14ac:dyDescent="0.25">
      <c r="A96" s="3">
        <f t="shared" si="15"/>
        <v>81</v>
      </c>
      <c r="B96" s="6">
        <f>SimAmounts!N88</f>
        <v>66799.487343937391</v>
      </c>
      <c r="C96" s="6"/>
      <c r="D96" s="3">
        <f t="shared" si="16"/>
        <v>81</v>
      </c>
      <c r="E96" s="6">
        <f t="shared" si="9"/>
        <v>33399.743671968696</v>
      </c>
      <c r="F96" s="6">
        <f t="shared" si="10"/>
        <v>33399.743671968696</v>
      </c>
      <c r="G96" s="11" t="str">
        <f t="shared" si="13"/>
        <v>OK</v>
      </c>
      <c r="I96" s="3">
        <f t="shared" si="17"/>
        <v>81</v>
      </c>
      <c r="J96" s="6">
        <f t="shared" si="11"/>
        <v>40079.692406362432</v>
      </c>
      <c r="K96" s="6">
        <f t="shared" si="12"/>
        <v>26719.794937574959</v>
      </c>
      <c r="L96" s="11" t="str">
        <f t="shared" si="14"/>
        <v>OK</v>
      </c>
    </row>
    <row r="97" spans="1:12" x14ac:dyDescent="0.25">
      <c r="A97" s="3">
        <f t="shared" si="15"/>
        <v>82</v>
      </c>
      <c r="B97" s="6">
        <f>SimAmounts!N89</f>
        <v>0</v>
      </c>
      <c r="C97" s="6"/>
      <c r="D97" s="3">
        <f t="shared" si="16"/>
        <v>82</v>
      </c>
      <c r="E97" s="6">
        <f t="shared" si="9"/>
        <v>0</v>
      </c>
      <c r="F97" s="6">
        <f t="shared" si="10"/>
        <v>0</v>
      </c>
      <c r="G97" s="11" t="str">
        <f t="shared" si="13"/>
        <v>OK</v>
      </c>
      <c r="I97" s="3">
        <f t="shared" si="17"/>
        <v>82</v>
      </c>
      <c r="J97" s="6">
        <f t="shared" si="11"/>
        <v>0</v>
      </c>
      <c r="K97" s="6">
        <f t="shared" si="12"/>
        <v>0</v>
      </c>
      <c r="L97" s="11" t="str">
        <f t="shared" si="14"/>
        <v>OK</v>
      </c>
    </row>
    <row r="98" spans="1:12" x14ac:dyDescent="0.25">
      <c r="A98" s="3">
        <f t="shared" si="15"/>
        <v>83</v>
      </c>
      <c r="B98" s="6">
        <f>SimAmounts!N90</f>
        <v>820503.21985177509</v>
      </c>
      <c r="C98" s="6"/>
      <c r="D98" s="3">
        <f t="shared" si="16"/>
        <v>83</v>
      </c>
      <c r="E98" s="6">
        <f t="shared" si="9"/>
        <v>620503.21985177509</v>
      </c>
      <c r="F98" s="6">
        <f t="shared" si="10"/>
        <v>200000</v>
      </c>
      <c r="G98" s="11" t="str">
        <f t="shared" si="13"/>
        <v>OK</v>
      </c>
      <c r="I98" s="3">
        <f t="shared" si="17"/>
        <v>83</v>
      </c>
      <c r="J98" s="6">
        <f t="shared" si="11"/>
        <v>570503.21985177509</v>
      </c>
      <c r="K98" s="6">
        <f t="shared" si="12"/>
        <v>250000</v>
      </c>
      <c r="L98" s="11" t="str">
        <f t="shared" si="14"/>
        <v>OK</v>
      </c>
    </row>
    <row r="99" spans="1:12" x14ac:dyDescent="0.25">
      <c r="A99" s="3">
        <f t="shared" si="15"/>
        <v>84</v>
      </c>
      <c r="B99" s="6">
        <f>SimAmounts!N91</f>
        <v>53021.713917022658</v>
      </c>
      <c r="C99" s="6"/>
      <c r="D99" s="3">
        <f t="shared" si="16"/>
        <v>84</v>
      </c>
      <c r="E99" s="6">
        <f t="shared" si="9"/>
        <v>26510.856958511329</v>
      </c>
      <c r="F99" s="6">
        <f t="shared" si="10"/>
        <v>26510.856958511329</v>
      </c>
      <c r="G99" s="11" t="str">
        <f t="shared" si="13"/>
        <v>OK</v>
      </c>
      <c r="I99" s="3">
        <f t="shared" si="17"/>
        <v>84</v>
      </c>
      <c r="J99" s="6">
        <f t="shared" si="11"/>
        <v>31813.028350213594</v>
      </c>
      <c r="K99" s="6">
        <f t="shared" si="12"/>
        <v>21208.685566809065</v>
      </c>
      <c r="L99" s="11" t="str">
        <f t="shared" si="14"/>
        <v>OK</v>
      </c>
    </row>
    <row r="100" spans="1:12" x14ac:dyDescent="0.25">
      <c r="A100" s="3">
        <f t="shared" si="15"/>
        <v>85</v>
      </c>
      <c r="B100" s="6">
        <f>SimAmounts!N92</f>
        <v>6838.1699297067516</v>
      </c>
      <c r="C100" s="6"/>
      <c r="D100" s="3">
        <f t="shared" si="16"/>
        <v>85</v>
      </c>
      <c r="E100" s="6">
        <f t="shared" si="9"/>
        <v>3419.0849648533758</v>
      </c>
      <c r="F100" s="6">
        <f t="shared" si="10"/>
        <v>3419.0849648533758</v>
      </c>
      <c r="G100" s="11" t="str">
        <f t="shared" si="13"/>
        <v>OK</v>
      </c>
      <c r="I100" s="3">
        <f t="shared" si="17"/>
        <v>85</v>
      </c>
      <c r="J100" s="6">
        <f t="shared" si="11"/>
        <v>4102.9019578240514</v>
      </c>
      <c r="K100" s="6">
        <f t="shared" si="12"/>
        <v>2735.2679718827007</v>
      </c>
      <c r="L100" s="11" t="str">
        <f t="shared" si="14"/>
        <v>OK</v>
      </c>
    </row>
    <row r="101" spans="1:12" x14ac:dyDescent="0.25">
      <c r="A101" s="3">
        <f t="shared" si="15"/>
        <v>86</v>
      </c>
      <c r="B101" s="6">
        <f>SimAmounts!N93</f>
        <v>0</v>
      </c>
      <c r="C101" s="6"/>
      <c r="D101" s="3">
        <f t="shared" si="16"/>
        <v>86</v>
      </c>
      <c r="E101" s="6">
        <f t="shared" si="9"/>
        <v>0</v>
      </c>
      <c r="F101" s="6">
        <f t="shared" si="10"/>
        <v>0</v>
      </c>
      <c r="G101" s="11" t="str">
        <f t="shared" si="13"/>
        <v>OK</v>
      </c>
      <c r="I101" s="3">
        <f t="shared" si="17"/>
        <v>86</v>
      </c>
      <c r="J101" s="6">
        <f t="shared" si="11"/>
        <v>0</v>
      </c>
      <c r="K101" s="6">
        <f t="shared" si="12"/>
        <v>0</v>
      </c>
      <c r="L101" s="11" t="str">
        <f t="shared" si="14"/>
        <v>OK</v>
      </c>
    </row>
    <row r="102" spans="1:12" x14ac:dyDescent="0.25">
      <c r="A102" s="3">
        <f t="shared" si="15"/>
        <v>87</v>
      </c>
      <c r="B102" s="6">
        <f>SimAmounts!N94</f>
        <v>95804.912393646984</v>
      </c>
      <c r="C102" s="6"/>
      <c r="D102" s="3">
        <f t="shared" si="16"/>
        <v>87</v>
      </c>
      <c r="E102" s="6">
        <f t="shared" si="9"/>
        <v>47902.456196823492</v>
      </c>
      <c r="F102" s="6">
        <f t="shared" si="10"/>
        <v>47902.456196823492</v>
      </c>
      <c r="G102" s="11" t="str">
        <f t="shared" si="13"/>
        <v>OK</v>
      </c>
      <c r="I102" s="3">
        <f t="shared" si="17"/>
        <v>87</v>
      </c>
      <c r="J102" s="6">
        <f t="shared" si="11"/>
        <v>57482.947436188188</v>
      </c>
      <c r="K102" s="6">
        <f t="shared" si="12"/>
        <v>38321.964957458797</v>
      </c>
      <c r="L102" s="11" t="str">
        <f t="shared" si="14"/>
        <v>OK</v>
      </c>
    </row>
    <row r="103" spans="1:12" x14ac:dyDescent="0.25">
      <c r="A103" s="3">
        <f t="shared" si="15"/>
        <v>88</v>
      </c>
      <c r="B103" s="6">
        <f>SimAmounts!N95</f>
        <v>0</v>
      </c>
      <c r="C103" s="6"/>
      <c r="D103" s="3">
        <f t="shared" si="16"/>
        <v>88</v>
      </c>
      <c r="E103" s="6">
        <f t="shared" si="9"/>
        <v>0</v>
      </c>
      <c r="F103" s="6">
        <f t="shared" si="10"/>
        <v>0</v>
      </c>
      <c r="G103" s="11" t="str">
        <f t="shared" si="13"/>
        <v>OK</v>
      </c>
      <c r="I103" s="3">
        <f t="shared" si="17"/>
        <v>88</v>
      </c>
      <c r="J103" s="6">
        <f t="shared" si="11"/>
        <v>0</v>
      </c>
      <c r="K103" s="6">
        <f t="shared" si="12"/>
        <v>0</v>
      </c>
      <c r="L103" s="11" t="str">
        <f t="shared" si="14"/>
        <v>OK</v>
      </c>
    </row>
    <row r="104" spans="1:12" x14ac:dyDescent="0.25">
      <c r="A104" s="3">
        <f t="shared" si="15"/>
        <v>89</v>
      </c>
      <c r="B104" s="6">
        <f>SimAmounts!N96</f>
        <v>0</v>
      </c>
      <c r="C104" s="6"/>
      <c r="D104" s="3">
        <f t="shared" si="16"/>
        <v>89</v>
      </c>
      <c r="E104" s="6">
        <f t="shared" si="9"/>
        <v>0</v>
      </c>
      <c r="F104" s="6">
        <f t="shared" si="10"/>
        <v>0</v>
      </c>
      <c r="G104" s="11" t="str">
        <f t="shared" si="13"/>
        <v>OK</v>
      </c>
      <c r="I104" s="3">
        <f t="shared" si="17"/>
        <v>89</v>
      </c>
      <c r="J104" s="6">
        <f t="shared" si="11"/>
        <v>0</v>
      </c>
      <c r="K104" s="6">
        <f t="shared" si="12"/>
        <v>0</v>
      </c>
      <c r="L104" s="11" t="str">
        <f t="shared" si="14"/>
        <v>OK</v>
      </c>
    </row>
    <row r="105" spans="1:12" x14ac:dyDescent="0.25">
      <c r="A105" s="3">
        <f t="shared" si="15"/>
        <v>90</v>
      </c>
      <c r="B105" s="6">
        <f>SimAmounts!N97</f>
        <v>13415.970248865129</v>
      </c>
      <c r="C105" s="6"/>
      <c r="D105" s="3">
        <f t="shared" si="16"/>
        <v>90</v>
      </c>
      <c r="E105" s="6">
        <f t="shared" si="9"/>
        <v>6707.9851244325646</v>
      </c>
      <c r="F105" s="6">
        <f t="shared" si="10"/>
        <v>6707.9851244325646</v>
      </c>
      <c r="G105" s="11" t="str">
        <f t="shared" si="13"/>
        <v>OK</v>
      </c>
      <c r="I105" s="3">
        <f t="shared" si="17"/>
        <v>90</v>
      </c>
      <c r="J105" s="6">
        <f t="shared" si="11"/>
        <v>8049.582149319077</v>
      </c>
      <c r="K105" s="6">
        <f t="shared" si="12"/>
        <v>5366.3880995460522</v>
      </c>
      <c r="L105" s="11" t="str">
        <f t="shared" si="14"/>
        <v>OK</v>
      </c>
    </row>
    <row r="106" spans="1:12" x14ac:dyDescent="0.25">
      <c r="A106" s="3">
        <f t="shared" si="15"/>
        <v>91</v>
      </c>
      <c r="B106" s="6">
        <f>SimAmounts!N98</f>
        <v>90266.36981841638</v>
      </c>
      <c r="C106" s="6"/>
      <c r="D106" s="3">
        <f t="shared" si="16"/>
        <v>91</v>
      </c>
      <c r="E106" s="6">
        <f t="shared" si="9"/>
        <v>45133.18490920819</v>
      </c>
      <c r="F106" s="6">
        <f t="shared" si="10"/>
        <v>45133.18490920819</v>
      </c>
      <c r="G106" s="11" t="str">
        <f t="shared" si="13"/>
        <v>OK</v>
      </c>
      <c r="I106" s="3">
        <f t="shared" si="17"/>
        <v>91</v>
      </c>
      <c r="J106" s="6">
        <f t="shared" si="11"/>
        <v>54159.821891049825</v>
      </c>
      <c r="K106" s="6">
        <f t="shared" si="12"/>
        <v>36106.547927366555</v>
      </c>
      <c r="L106" s="11" t="str">
        <f t="shared" si="14"/>
        <v>OK</v>
      </c>
    </row>
    <row r="107" spans="1:12" x14ac:dyDescent="0.25">
      <c r="A107" s="3">
        <f t="shared" si="15"/>
        <v>92</v>
      </c>
      <c r="B107" s="6">
        <f>SimAmounts!N99</f>
        <v>35478.14131717143</v>
      </c>
      <c r="C107" s="6"/>
      <c r="D107" s="3">
        <f t="shared" si="16"/>
        <v>92</v>
      </c>
      <c r="E107" s="6">
        <f t="shared" si="9"/>
        <v>17739.070658585715</v>
      </c>
      <c r="F107" s="6">
        <f t="shared" si="10"/>
        <v>17739.070658585715</v>
      </c>
      <c r="G107" s="11" t="str">
        <f t="shared" si="13"/>
        <v>OK</v>
      </c>
      <c r="I107" s="3">
        <f t="shared" si="17"/>
        <v>92</v>
      </c>
      <c r="J107" s="6">
        <f t="shared" si="11"/>
        <v>21286.884790302858</v>
      </c>
      <c r="K107" s="6">
        <f t="shared" si="12"/>
        <v>14191.256526868572</v>
      </c>
      <c r="L107" s="11" t="str">
        <f t="shared" si="14"/>
        <v>OK</v>
      </c>
    </row>
    <row r="108" spans="1:12" x14ac:dyDescent="0.25">
      <c r="A108" s="3">
        <f t="shared" si="15"/>
        <v>93</v>
      </c>
      <c r="B108" s="6">
        <f>SimAmounts!N100</f>
        <v>22986.142749306175</v>
      </c>
      <c r="C108" s="6"/>
      <c r="D108" s="3">
        <f t="shared" si="16"/>
        <v>93</v>
      </c>
      <c r="E108" s="6">
        <f t="shared" si="9"/>
        <v>11493.071374653087</v>
      </c>
      <c r="F108" s="6">
        <f t="shared" si="10"/>
        <v>11493.071374653087</v>
      </c>
      <c r="G108" s="11" t="str">
        <f t="shared" si="13"/>
        <v>OK</v>
      </c>
      <c r="I108" s="3">
        <f t="shared" si="17"/>
        <v>93</v>
      </c>
      <c r="J108" s="6">
        <f t="shared" si="11"/>
        <v>13791.685649583704</v>
      </c>
      <c r="K108" s="6">
        <f t="shared" si="12"/>
        <v>9194.457099722471</v>
      </c>
      <c r="L108" s="11" t="str">
        <f t="shared" si="14"/>
        <v>OK</v>
      </c>
    </row>
    <row r="109" spans="1:12" x14ac:dyDescent="0.25">
      <c r="A109" s="3">
        <f t="shared" si="15"/>
        <v>94</v>
      </c>
      <c r="B109" s="6">
        <f>SimAmounts!N101</f>
        <v>194111.89979716716</v>
      </c>
      <c r="C109" s="6"/>
      <c r="D109" s="3">
        <f t="shared" si="16"/>
        <v>94</v>
      </c>
      <c r="E109" s="6">
        <f t="shared" si="9"/>
        <v>97055.949898583582</v>
      </c>
      <c r="F109" s="6">
        <f t="shared" si="10"/>
        <v>97055.949898583582</v>
      </c>
      <c r="G109" s="11" t="str">
        <f t="shared" si="13"/>
        <v>OK</v>
      </c>
      <c r="I109" s="3">
        <f t="shared" si="17"/>
        <v>94</v>
      </c>
      <c r="J109" s="6">
        <f t="shared" si="11"/>
        <v>116467.1398783003</v>
      </c>
      <c r="K109" s="6">
        <f t="shared" si="12"/>
        <v>77644.759918866868</v>
      </c>
      <c r="L109" s="11" t="str">
        <f t="shared" si="14"/>
        <v>OK</v>
      </c>
    </row>
    <row r="110" spans="1:12" x14ac:dyDescent="0.25">
      <c r="A110" s="3">
        <f t="shared" si="15"/>
        <v>95</v>
      </c>
      <c r="B110" s="6">
        <f>SimAmounts!N102</f>
        <v>101159.50965369157</v>
      </c>
      <c r="C110" s="6"/>
      <c r="D110" s="3">
        <f t="shared" si="16"/>
        <v>95</v>
      </c>
      <c r="E110" s="6">
        <f t="shared" si="9"/>
        <v>50579.754826845783</v>
      </c>
      <c r="F110" s="6">
        <f t="shared" si="10"/>
        <v>50579.754826845783</v>
      </c>
      <c r="G110" s="11" t="str">
        <f t="shared" si="13"/>
        <v>OK</v>
      </c>
      <c r="I110" s="3">
        <f t="shared" si="17"/>
        <v>95</v>
      </c>
      <c r="J110" s="6">
        <f t="shared" si="11"/>
        <v>60695.70579221494</v>
      </c>
      <c r="K110" s="6">
        <f t="shared" si="12"/>
        <v>40463.803861476626</v>
      </c>
      <c r="L110" s="11" t="str">
        <f t="shared" si="14"/>
        <v>OK</v>
      </c>
    </row>
    <row r="111" spans="1:12" x14ac:dyDescent="0.25">
      <c r="A111" s="3">
        <f t="shared" si="15"/>
        <v>96</v>
      </c>
      <c r="B111" s="6">
        <f>SimAmounts!N103</f>
        <v>69883.914447027855</v>
      </c>
      <c r="C111" s="6"/>
      <c r="D111" s="3">
        <f t="shared" si="16"/>
        <v>96</v>
      </c>
      <c r="E111" s="6">
        <f t="shared" si="9"/>
        <v>34941.957223513928</v>
      </c>
      <c r="F111" s="6">
        <f t="shared" si="10"/>
        <v>34941.957223513928</v>
      </c>
      <c r="G111" s="11" t="str">
        <f t="shared" si="13"/>
        <v>OK</v>
      </c>
      <c r="I111" s="3">
        <f t="shared" si="17"/>
        <v>96</v>
      </c>
      <c r="J111" s="6">
        <f t="shared" si="11"/>
        <v>41930.348668216713</v>
      </c>
      <c r="K111" s="6">
        <f t="shared" si="12"/>
        <v>27953.565778811142</v>
      </c>
      <c r="L111" s="11" t="str">
        <f t="shared" si="14"/>
        <v>OK</v>
      </c>
    </row>
    <row r="112" spans="1:12" x14ac:dyDescent="0.25">
      <c r="A112" s="3">
        <f t="shared" si="15"/>
        <v>97</v>
      </c>
      <c r="B112" s="6">
        <f>SimAmounts!N104</f>
        <v>277845.8966512708</v>
      </c>
      <c r="C112" s="6"/>
      <c r="D112" s="3">
        <f t="shared" si="16"/>
        <v>97</v>
      </c>
      <c r="E112" s="6">
        <f t="shared" si="9"/>
        <v>138922.9483256354</v>
      </c>
      <c r="F112" s="6">
        <f t="shared" si="10"/>
        <v>138922.9483256354</v>
      </c>
      <c r="G112" s="11" t="str">
        <f t="shared" si="13"/>
        <v>OK</v>
      </c>
      <c r="I112" s="3">
        <f t="shared" si="17"/>
        <v>97</v>
      </c>
      <c r="J112" s="6">
        <f t="shared" si="11"/>
        <v>166707.53799076247</v>
      </c>
      <c r="K112" s="6">
        <f t="shared" si="12"/>
        <v>111138.35866050833</v>
      </c>
      <c r="L112" s="11" t="str">
        <f t="shared" si="14"/>
        <v>OK</v>
      </c>
    </row>
    <row r="113" spans="1:12" x14ac:dyDescent="0.25">
      <c r="A113" s="3">
        <f t="shared" si="15"/>
        <v>98</v>
      </c>
      <c r="B113" s="6">
        <f>SimAmounts!N105</f>
        <v>548368.24234712322</v>
      </c>
      <c r="C113" s="6"/>
      <c r="D113" s="3">
        <f t="shared" si="16"/>
        <v>98</v>
      </c>
      <c r="E113" s="6">
        <f t="shared" si="9"/>
        <v>348368.24234712322</v>
      </c>
      <c r="F113" s="6">
        <f t="shared" si="10"/>
        <v>200000</v>
      </c>
      <c r="G113" s="11" t="str">
        <f t="shared" si="13"/>
        <v>OK</v>
      </c>
      <c r="I113" s="3">
        <f t="shared" si="17"/>
        <v>98</v>
      </c>
      <c r="J113" s="6">
        <f t="shared" si="11"/>
        <v>329020.94540827395</v>
      </c>
      <c r="K113" s="6">
        <f t="shared" si="12"/>
        <v>219347.29693884929</v>
      </c>
      <c r="L113" s="11" t="str">
        <f t="shared" si="14"/>
        <v>OK</v>
      </c>
    </row>
    <row r="114" spans="1:12" x14ac:dyDescent="0.25">
      <c r="A114" s="3">
        <f t="shared" si="15"/>
        <v>99</v>
      </c>
      <c r="B114" s="6">
        <f>SimAmounts!N106</f>
        <v>0</v>
      </c>
      <c r="C114" s="6"/>
      <c r="D114" s="3">
        <f t="shared" si="16"/>
        <v>99</v>
      </c>
      <c r="E114" s="6">
        <f t="shared" si="9"/>
        <v>0</v>
      </c>
      <c r="F114" s="6">
        <f t="shared" si="10"/>
        <v>0</v>
      </c>
      <c r="G114" s="11" t="str">
        <f t="shared" si="13"/>
        <v>OK</v>
      </c>
      <c r="I114" s="3">
        <f t="shared" si="17"/>
        <v>99</v>
      </c>
      <c r="J114" s="6">
        <f t="shared" si="11"/>
        <v>0</v>
      </c>
      <c r="K114" s="6">
        <f t="shared" si="12"/>
        <v>0</v>
      </c>
      <c r="L114" s="11" t="str">
        <f t="shared" si="14"/>
        <v>OK</v>
      </c>
    </row>
    <row r="115" spans="1:12" x14ac:dyDescent="0.25">
      <c r="A115" s="3">
        <f t="shared" si="15"/>
        <v>100</v>
      </c>
      <c r="B115" s="6">
        <f>SimAmounts!N107</f>
        <v>104089.84060262138</v>
      </c>
      <c r="C115" s="6"/>
      <c r="D115" s="3">
        <f t="shared" si="16"/>
        <v>100</v>
      </c>
      <c r="E115" s="6">
        <f t="shared" si="9"/>
        <v>52044.920301310689</v>
      </c>
      <c r="F115" s="6">
        <f t="shared" si="10"/>
        <v>52044.920301310689</v>
      </c>
      <c r="G115" s="11" t="str">
        <f t="shared" si="13"/>
        <v>OK</v>
      </c>
      <c r="I115" s="3">
        <f t="shared" si="17"/>
        <v>100</v>
      </c>
      <c r="J115" s="6">
        <f t="shared" si="11"/>
        <v>62453.904361572822</v>
      </c>
      <c r="K115" s="6">
        <f t="shared" si="12"/>
        <v>41635.936241048556</v>
      </c>
      <c r="L115" s="11" t="str">
        <f t="shared" si="14"/>
        <v>OK</v>
      </c>
    </row>
    <row r="116" spans="1:12" x14ac:dyDescent="0.25">
      <c r="A116" s="3">
        <f t="shared" si="15"/>
        <v>101</v>
      </c>
      <c r="B116" s="6">
        <f>SimAmounts!N108</f>
        <v>54847.220363214168</v>
      </c>
      <c r="C116" s="6"/>
      <c r="D116" s="3">
        <f t="shared" si="16"/>
        <v>101</v>
      </c>
      <c r="E116" s="6">
        <f t="shared" si="9"/>
        <v>27423.610181607084</v>
      </c>
      <c r="F116" s="6">
        <f t="shared" si="10"/>
        <v>27423.610181607084</v>
      </c>
      <c r="G116" s="11" t="str">
        <f t="shared" si="13"/>
        <v>OK</v>
      </c>
      <c r="I116" s="3">
        <f t="shared" si="17"/>
        <v>101</v>
      </c>
      <c r="J116" s="6">
        <f t="shared" si="11"/>
        <v>32908.332217928502</v>
      </c>
      <c r="K116" s="6">
        <f t="shared" si="12"/>
        <v>21938.888145285669</v>
      </c>
      <c r="L116" s="11" t="str">
        <f t="shared" si="14"/>
        <v>OK</v>
      </c>
    </row>
    <row r="117" spans="1:12" x14ac:dyDescent="0.25">
      <c r="A117" s="3">
        <f t="shared" si="15"/>
        <v>102</v>
      </c>
      <c r="B117" s="6">
        <f>SimAmounts!N109</f>
        <v>10825.70865711262</v>
      </c>
      <c r="C117" s="6"/>
      <c r="D117" s="3">
        <f t="shared" si="16"/>
        <v>102</v>
      </c>
      <c r="E117" s="6">
        <f t="shared" si="9"/>
        <v>5412.8543285563101</v>
      </c>
      <c r="F117" s="6">
        <f t="shared" si="10"/>
        <v>5412.8543285563101</v>
      </c>
      <c r="G117" s="11" t="str">
        <f t="shared" si="13"/>
        <v>OK</v>
      </c>
      <c r="I117" s="3">
        <f t="shared" si="17"/>
        <v>102</v>
      </c>
      <c r="J117" s="6">
        <f t="shared" si="11"/>
        <v>6495.4251942675719</v>
      </c>
      <c r="K117" s="6">
        <f t="shared" si="12"/>
        <v>4330.2834628450482</v>
      </c>
      <c r="L117" s="11" t="str">
        <f t="shared" si="14"/>
        <v>OK</v>
      </c>
    </row>
    <row r="118" spans="1:12" x14ac:dyDescent="0.25">
      <c r="A118" s="3">
        <f t="shared" si="15"/>
        <v>103</v>
      </c>
      <c r="B118" s="6">
        <f>SimAmounts!N110</f>
        <v>0</v>
      </c>
      <c r="C118" s="6"/>
      <c r="D118" s="3">
        <f t="shared" si="16"/>
        <v>103</v>
      </c>
      <c r="E118" s="6">
        <f t="shared" si="9"/>
        <v>0</v>
      </c>
      <c r="F118" s="6">
        <f t="shared" si="10"/>
        <v>0</v>
      </c>
      <c r="G118" s="11" t="str">
        <f t="shared" si="13"/>
        <v>OK</v>
      </c>
      <c r="I118" s="3">
        <f t="shared" si="17"/>
        <v>103</v>
      </c>
      <c r="J118" s="6">
        <f t="shared" si="11"/>
        <v>0</v>
      </c>
      <c r="K118" s="6">
        <f t="shared" si="12"/>
        <v>0</v>
      </c>
      <c r="L118" s="11" t="str">
        <f t="shared" si="14"/>
        <v>OK</v>
      </c>
    </row>
    <row r="119" spans="1:12" x14ac:dyDescent="0.25">
      <c r="A119" s="3">
        <f t="shared" si="15"/>
        <v>104</v>
      </c>
      <c r="B119" s="6">
        <f>SimAmounts!N111</f>
        <v>3055.774950854523</v>
      </c>
      <c r="C119" s="6"/>
      <c r="D119" s="3">
        <f t="shared" si="16"/>
        <v>104</v>
      </c>
      <c r="E119" s="6">
        <f t="shared" si="9"/>
        <v>1527.8874754272615</v>
      </c>
      <c r="F119" s="6">
        <f t="shared" si="10"/>
        <v>1527.8874754272615</v>
      </c>
      <c r="G119" s="11" t="str">
        <f t="shared" si="13"/>
        <v>OK</v>
      </c>
      <c r="I119" s="3">
        <f t="shared" si="17"/>
        <v>104</v>
      </c>
      <c r="J119" s="6">
        <f t="shared" si="11"/>
        <v>1833.4649705127138</v>
      </c>
      <c r="K119" s="6">
        <f t="shared" si="12"/>
        <v>1222.3099803418093</v>
      </c>
      <c r="L119" s="11" t="str">
        <f t="shared" si="14"/>
        <v>OK</v>
      </c>
    </row>
    <row r="120" spans="1:12" x14ac:dyDescent="0.25">
      <c r="A120" s="3">
        <f t="shared" si="15"/>
        <v>105</v>
      </c>
      <c r="B120" s="6">
        <f>SimAmounts!N112</f>
        <v>53717.122957364845</v>
      </c>
      <c r="C120" s="6"/>
      <c r="D120" s="3">
        <f t="shared" si="16"/>
        <v>105</v>
      </c>
      <c r="E120" s="6">
        <f t="shared" si="9"/>
        <v>26858.561478682423</v>
      </c>
      <c r="F120" s="6">
        <f t="shared" si="10"/>
        <v>26858.561478682423</v>
      </c>
      <c r="G120" s="11" t="str">
        <f t="shared" si="13"/>
        <v>OK</v>
      </c>
      <c r="I120" s="3">
        <f t="shared" si="17"/>
        <v>105</v>
      </c>
      <c r="J120" s="6">
        <f t="shared" si="11"/>
        <v>32230.273774418907</v>
      </c>
      <c r="K120" s="6">
        <f t="shared" si="12"/>
        <v>21486.849182945938</v>
      </c>
      <c r="L120" s="11" t="str">
        <f t="shared" si="14"/>
        <v>OK</v>
      </c>
    </row>
    <row r="121" spans="1:12" x14ac:dyDescent="0.25">
      <c r="A121" s="3">
        <f t="shared" si="15"/>
        <v>106</v>
      </c>
      <c r="B121" s="6">
        <f>SimAmounts!N113</f>
        <v>28932.568234705606</v>
      </c>
      <c r="C121" s="6"/>
      <c r="D121" s="3">
        <f t="shared" si="16"/>
        <v>106</v>
      </c>
      <c r="E121" s="6">
        <f t="shared" si="9"/>
        <v>14466.284117352803</v>
      </c>
      <c r="F121" s="6">
        <f t="shared" si="10"/>
        <v>14466.284117352803</v>
      </c>
      <c r="G121" s="11" t="str">
        <f t="shared" si="13"/>
        <v>OK</v>
      </c>
      <c r="I121" s="3">
        <f t="shared" si="17"/>
        <v>106</v>
      </c>
      <c r="J121" s="6">
        <f t="shared" si="11"/>
        <v>17359.540940823361</v>
      </c>
      <c r="K121" s="6">
        <f t="shared" si="12"/>
        <v>11573.027293882244</v>
      </c>
      <c r="L121" s="11" t="str">
        <f t="shared" si="14"/>
        <v>OK</v>
      </c>
    </row>
    <row r="122" spans="1:12" x14ac:dyDescent="0.25">
      <c r="A122" s="3">
        <f t="shared" si="15"/>
        <v>107</v>
      </c>
      <c r="B122" s="6">
        <f>SimAmounts!N114</f>
        <v>18061.2270720542</v>
      </c>
      <c r="C122" s="6"/>
      <c r="D122" s="3">
        <f t="shared" si="16"/>
        <v>107</v>
      </c>
      <c r="E122" s="6">
        <f t="shared" si="9"/>
        <v>9030.6135360271001</v>
      </c>
      <c r="F122" s="6">
        <f t="shared" si="10"/>
        <v>9030.6135360271001</v>
      </c>
      <c r="G122" s="11" t="str">
        <f t="shared" si="13"/>
        <v>OK</v>
      </c>
      <c r="I122" s="3">
        <f t="shared" si="17"/>
        <v>107</v>
      </c>
      <c r="J122" s="6">
        <f t="shared" si="11"/>
        <v>10836.736243232521</v>
      </c>
      <c r="K122" s="6">
        <f t="shared" si="12"/>
        <v>7224.4908288216802</v>
      </c>
      <c r="L122" s="11" t="str">
        <f t="shared" si="14"/>
        <v>OK</v>
      </c>
    </row>
    <row r="123" spans="1:12" x14ac:dyDescent="0.25">
      <c r="A123" s="3">
        <f t="shared" si="15"/>
        <v>108</v>
      </c>
      <c r="B123" s="6">
        <f>SimAmounts!N115</f>
        <v>184377.01340037567</v>
      </c>
      <c r="C123" s="6"/>
      <c r="D123" s="3">
        <f t="shared" si="16"/>
        <v>108</v>
      </c>
      <c r="E123" s="6">
        <f t="shared" si="9"/>
        <v>92188.506700187834</v>
      </c>
      <c r="F123" s="6">
        <f t="shared" si="10"/>
        <v>92188.506700187834</v>
      </c>
      <c r="G123" s="11" t="str">
        <f t="shared" si="13"/>
        <v>OK</v>
      </c>
      <c r="I123" s="3">
        <f t="shared" si="17"/>
        <v>108</v>
      </c>
      <c r="J123" s="6">
        <f t="shared" si="11"/>
        <v>110626.20804022539</v>
      </c>
      <c r="K123" s="6">
        <f t="shared" si="12"/>
        <v>73750.805360150276</v>
      </c>
      <c r="L123" s="11" t="str">
        <f t="shared" si="14"/>
        <v>OK</v>
      </c>
    </row>
    <row r="124" spans="1:12" x14ac:dyDescent="0.25">
      <c r="A124" s="3">
        <f t="shared" si="15"/>
        <v>109</v>
      </c>
      <c r="B124" s="6">
        <f>SimAmounts!N116</f>
        <v>3475.0770233683047</v>
      </c>
      <c r="C124" s="6"/>
      <c r="D124" s="3">
        <f t="shared" si="16"/>
        <v>109</v>
      </c>
      <c r="E124" s="6">
        <f t="shared" si="9"/>
        <v>1737.5385116841524</v>
      </c>
      <c r="F124" s="6">
        <f t="shared" si="10"/>
        <v>1737.5385116841524</v>
      </c>
      <c r="G124" s="11" t="str">
        <f t="shared" si="13"/>
        <v>OK</v>
      </c>
      <c r="I124" s="3">
        <f t="shared" si="17"/>
        <v>109</v>
      </c>
      <c r="J124" s="6">
        <f t="shared" si="11"/>
        <v>2085.0462140209829</v>
      </c>
      <c r="K124" s="6">
        <f t="shared" si="12"/>
        <v>1390.030809347322</v>
      </c>
      <c r="L124" s="11" t="str">
        <f t="shared" si="14"/>
        <v>OK</v>
      </c>
    </row>
    <row r="125" spans="1:12" x14ac:dyDescent="0.25">
      <c r="A125" s="3">
        <f t="shared" si="15"/>
        <v>110</v>
      </c>
      <c r="B125" s="6">
        <f>SimAmounts!N117</f>
        <v>105554.29936394094</v>
      </c>
      <c r="C125" s="6"/>
      <c r="D125" s="3">
        <f t="shared" si="16"/>
        <v>110</v>
      </c>
      <c r="E125" s="6">
        <f t="shared" si="9"/>
        <v>52777.14968197047</v>
      </c>
      <c r="F125" s="6">
        <f t="shared" si="10"/>
        <v>52777.14968197047</v>
      </c>
      <c r="G125" s="11" t="str">
        <f t="shared" si="13"/>
        <v>OK</v>
      </c>
      <c r="I125" s="3">
        <f t="shared" si="17"/>
        <v>110</v>
      </c>
      <c r="J125" s="6">
        <f t="shared" si="11"/>
        <v>63332.579618364558</v>
      </c>
      <c r="K125" s="6">
        <f t="shared" si="12"/>
        <v>42221.719745576382</v>
      </c>
      <c r="L125" s="11" t="str">
        <f t="shared" si="14"/>
        <v>OK</v>
      </c>
    </row>
    <row r="126" spans="1:12" x14ac:dyDescent="0.25">
      <c r="A126" s="3">
        <f t="shared" si="15"/>
        <v>111</v>
      </c>
      <c r="B126" s="6">
        <f>SimAmounts!N118</f>
        <v>53999.320329047121</v>
      </c>
      <c r="C126" s="6"/>
      <c r="D126" s="3">
        <f t="shared" si="16"/>
        <v>111</v>
      </c>
      <c r="E126" s="6">
        <f t="shared" si="9"/>
        <v>26999.660164523561</v>
      </c>
      <c r="F126" s="6">
        <f t="shared" si="10"/>
        <v>26999.660164523561</v>
      </c>
      <c r="G126" s="11" t="str">
        <f t="shared" si="13"/>
        <v>OK</v>
      </c>
      <c r="I126" s="3">
        <f t="shared" si="17"/>
        <v>111</v>
      </c>
      <c r="J126" s="6">
        <f t="shared" si="11"/>
        <v>32399.592197428272</v>
      </c>
      <c r="K126" s="6">
        <f t="shared" si="12"/>
        <v>21599.728131618849</v>
      </c>
      <c r="L126" s="11" t="str">
        <f t="shared" si="14"/>
        <v>OK</v>
      </c>
    </row>
    <row r="127" spans="1:12" x14ac:dyDescent="0.25">
      <c r="A127" s="3">
        <f t="shared" si="15"/>
        <v>112</v>
      </c>
      <c r="B127" s="6">
        <f>SimAmounts!N119</f>
        <v>433458.88340801303</v>
      </c>
      <c r="C127" s="6"/>
      <c r="D127" s="3">
        <f t="shared" si="16"/>
        <v>112</v>
      </c>
      <c r="E127" s="6">
        <f t="shared" si="9"/>
        <v>233458.88340801303</v>
      </c>
      <c r="F127" s="6">
        <f t="shared" si="10"/>
        <v>200000</v>
      </c>
      <c r="G127" s="11" t="str">
        <f t="shared" si="13"/>
        <v>OK</v>
      </c>
      <c r="I127" s="3">
        <f t="shared" si="17"/>
        <v>112</v>
      </c>
      <c r="J127" s="6">
        <f t="shared" si="11"/>
        <v>260075.33004480781</v>
      </c>
      <c r="K127" s="6">
        <f t="shared" si="12"/>
        <v>173383.55336320522</v>
      </c>
      <c r="L127" s="11" t="str">
        <f t="shared" si="14"/>
        <v>OK</v>
      </c>
    </row>
    <row r="128" spans="1:12" x14ac:dyDescent="0.25">
      <c r="A128" s="3">
        <f t="shared" si="15"/>
        <v>113</v>
      </c>
      <c r="B128" s="6">
        <f>SimAmounts!N120</f>
        <v>194019.25241539846</v>
      </c>
      <c r="C128" s="6"/>
      <c r="D128" s="3">
        <f t="shared" si="16"/>
        <v>113</v>
      </c>
      <c r="E128" s="6">
        <f t="shared" si="9"/>
        <v>97009.626207699228</v>
      </c>
      <c r="F128" s="6">
        <f t="shared" si="10"/>
        <v>97009.626207699228</v>
      </c>
      <c r="G128" s="11" t="str">
        <f t="shared" si="13"/>
        <v>OK</v>
      </c>
      <c r="I128" s="3">
        <f t="shared" si="17"/>
        <v>113</v>
      </c>
      <c r="J128" s="6">
        <f t="shared" si="11"/>
        <v>116411.55144923906</v>
      </c>
      <c r="K128" s="6">
        <f t="shared" si="12"/>
        <v>77607.700966159391</v>
      </c>
      <c r="L128" s="11" t="str">
        <f t="shared" si="14"/>
        <v>OK</v>
      </c>
    </row>
    <row r="129" spans="1:12" x14ac:dyDescent="0.25">
      <c r="A129" s="3">
        <f t="shared" si="15"/>
        <v>114</v>
      </c>
      <c r="B129" s="6">
        <f>SimAmounts!N121</f>
        <v>47420.709079446468</v>
      </c>
      <c r="C129" s="6"/>
      <c r="D129" s="3">
        <f t="shared" si="16"/>
        <v>114</v>
      </c>
      <c r="E129" s="6">
        <f t="shared" si="9"/>
        <v>23710.354539723234</v>
      </c>
      <c r="F129" s="6">
        <f t="shared" si="10"/>
        <v>23710.354539723234</v>
      </c>
      <c r="G129" s="11" t="str">
        <f t="shared" si="13"/>
        <v>OK</v>
      </c>
      <c r="I129" s="3">
        <f t="shared" si="17"/>
        <v>114</v>
      </c>
      <c r="J129" s="6">
        <f t="shared" si="11"/>
        <v>28452.42544766788</v>
      </c>
      <c r="K129" s="6">
        <f t="shared" si="12"/>
        <v>18968.283631778588</v>
      </c>
      <c r="L129" s="11" t="str">
        <f t="shared" si="14"/>
        <v>OK</v>
      </c>
    </row>
    <row r="130" spans="1:12" x14ac:dyDescent="0.25">
      <c r="A130" s="3">
        <f t="shared" si="15"/>
        <v>115</v>
      </c>
      <c r="B130" s="6">
        <f>SimAmounts!N122</f>
        <v>0</v>
      </c>
      <c r="C130" s="6"/>
      <c r="D130" s="3">
        <f t="shared" si="16"/>
        <v>115</v>
      </c>
      <c r="E130" s="6">
        <f t="shared" si="9"/>
        <v>0</v>
      </c>
      <c r="F130" s="6">
        <f t="shared" si="10"/>
        <v>0</v>
      </c>
      <c r="G130" s="11" t="str">
        <f t="shared" si="13"/>
        <v>OK</v>
      </c>
      <c r="I130" s="3">
        <f t="shared" si="17"/>
        <v>115</v>
      </c>
      <c r="J130" s="6">
        <f t="shared" si="11"/>
        <v>0</v>
      </c>
      <c r="K130" s="6">
        <f t="shared" si="12"/>
        <v>0</v>
      </c>
      <c r="L130" s="11" t="str">
        <f t="shared" si="14"/>
        <v>OK</v>
      </c>
    </row>
    <row r="131" spans="1:12" x14ac:dyDescent="0.25">
      <c r="A131" s="3">
        <f t="shared" si="15"/>
        <v>116</v>
      </c>
      <c r="B131" s="6">
        <f>SimAmounts!N123</f>
        <v>221597.59384775703</v>
      </c>
      <c r="C131" s="6"/>
      <c r="D131" s="3">
        <f t="shared" si="16"/>
        <v>116</v>
      </c>
      <c r="E131" s="6">
        <f t="shared" si="9"/>
        <v>110798.79692387852</v>
      </c>
      <c r="F131" s="6">
        <f t="shared" si="10"/>
        <v>110798.79692387852</v>
      </c>
      <c r="G131" s="11" t="str">
        <f t="shared" si="13"/>
        <v>OK</v>
      </c>
      <c r="I131" s="3">
        <f t="shared" si="17"/>
        <v>116</v>
      </c>
      <c r="J131" s="6">
        <f t="shared" si="11"/>
        <v>132958.5563086542</v>
      </c>
      <c r="K131" s="6">
        <f t="shared" si="12"/>
        <v>88639.037539102821</v>
      </c>
      <c r="L131" s="11" t="str">
        <f t="shared" si="14"/>
        <v>OK</v>
      </c>
    </row>
    <row r="132" spans="1:12" x14ac:dyDescent="0.25">
      <c r="A132" s="3">
        <f t="shared" si="15"/>
        <v>117</v>
      </c>
      <c r="B132" s="6">
        <f>SimAmounts!N124</f>
        <v>19321.273670135528</v>
      </c>
      <c r="C132" s="6"/>
      <c r="D132" s="3">
        <f t="shared" si="16"/>
        <v>117</v>
      </c>
      <c r="E132" s="6">
        <f t="shared" si="9"/>
        <v>9660.636835067764</v>
      </c>
      <c r="F132" s="6">
        <f t="shared" si="10"/>
        <v>9660.636835067764</v>
      </c>
      <c r="G132" s="11" t="str">
        <f t="shared" si="13"/>
        <v>OK</v>
      </c>
      <c r="I132" s="3">
        <f t="shared" si="17"/>
        <v>117</v>
      </c>
      <c r="J132" s="6">
        <f t="shared" si="11"/>
        <v>11592.764202081316</v>
      </c>
      <c r="K132" s="6">
        <f t="shared" si="12"/>
        <v>7728.5094680542115</v>
      </c>
      <c r="L132" s="11" t="str">
        <f t="shared" si="14"/>
        <v>OK</v>
      </c>
    </row>
    <row r="133" spans="1:12" x14ac:dyDescent="0.25">
      <c r="A133" s="3">
        <f t="shared" si="15"/>
        <v>118</v>
      </c>
      <c r="B133" s="6">
        <f>SimAmounts!N125</f>
        <v>1360351.7264624024</v>
      </c>
      <c r="C133" s="6"/>
      <c r="D133" s="3">
        <f t="shared" si="16"/>
        <v>118</v>
      </c>
      <c r="E133" s="6">
        <f t="shared" si="9"/>
        <v>1160351.7264624024</v>
      </c>
      <c r="F133" s="6">
        <f t="shared" si="10"/>
        <v>200000</v>
      </c>
      <c r="G133" s="11" t="str">
        <f t="shared" si="13"/>
        <v>OK</v>
      </c>
      <c r="I133" s="3">
        <f t="shared" si="17"/>
        <v>118</v>
      </c>
      <c r="J133" s="6">
        <f t="shared" si="11"/>
        <v>1110351.7264624024</v>
      </c>
      <c r="K133" s="6">
        <f t="shared" si="12"/>
        <v>250000</v>
      </c>
      <c r="L133" s="11" t="str">
        <f t="shared" si="14"/>
        <v>OK</v>
      </c>
    </row>
    <row r="134" spans="1:12" x14ac:dyDescent="0.25">
      <c r="A134" s="3">
        <f t="shared" si="15"/>
        <v>119</v>
      </c>
      <c r="B134" s="6">
        <f>SimAmounts!N126</f>
        <v>13406.428609359322</v>
      </c>
      <c r="C134" s="6"/>
      <c r="D134" s="3">
        <f t="shared" si="16"/>
        <v>119</v>
      </c>
      <c r="E134" s="6">
        <f t="shared" si="9"/>
        <v>6703.2143046796609</v>
      </c>
      <c r="F134" s="6">
        <f t="shared" si="10"/>
        <v>6703.2143046796609</v>
      </c>
      <c r="G134" s="11" t="str">
        <f t="shared" si="13"/>
        <v>OK</v>
      </c>
      <c r="I134" s="3">
        <f t="shared" si="17"/>
        <v>119</v>
      </c>
      <c r="J134" s="6">
        <f t="shared" si="11"/>
        <v>8043.8571656155927</v>
      </c>
      <c r="K134" s="6">
        <f t="shared" si="12"/>
        <v>5362.5714437437291</v>
      </c>
      <c r="L134" s="11" t="str">
        <f t="shared" si="14"/>
        <v>OK</v>
      </c>
    </row>
    <row r="135" spans="1:12" x14ac:dyDescent="0.25">
      <c r="A135" s="3">
        <f t="shared" si="15"/>
        <v>120</v>
      </c>
      <c r="B135" s="6">
        <f>SimAmounts!N127</f>
        <v>226707.87718279712</v>
      </c>
      <c r="C135" s="6"/>
      <c r="D135" s="3">
        <f t="shared" si="16"/>
        <v>120</v>
      </c>
      <c r="E135" s="6">
        <f t="shared" si="9"/>
        <v>113353.93859139856</v>
      </c>
      <c r="F135" s="6">
        <f t="shared" si="10"/>
        <v>113353.93859139856</v>
      </c>
      <c r="G135" s="11" t="str">
        <f t="shared" si="13"/>
        <v>OK</v>
      </c>
      <c r="I135" s="3">
        <f t="shared" si="17"/>
        <v>120</v>
      </c>
      <c r="J135" s="6">
        <f t="shared" si="11"/>
        <v>136024.72630967828</v>
      </c>
      <c r="K135" s="6">
        <f t="shared" si="12"/>
        <v>90683.150873118851</v>
      </c>
      <c r="L135" s="11" t="str">
        <f t="shared" si="14"/>
        <v>OK</v>
      </c>
    </row>
    <row r="136" spans="1:12" x14ac:dyDescent="0.25">
      <c r="A136" s="3">
        <f t="shared" si="15"/>
        <v>121</v>
      </c>
      <c r="B136" s="6">
        <f>SimAmounts!N128</f>
        <v>0</v>
      </c>
      <c r="C136" s="6"/>
      <c r="D136" s="3">
        <f t="shared" si="16"/>
        <v>121</v>
      </c>
      <c r="E136" s="6">
        <f t="shared" si="9"/>
        <v>0</v>
      </c>
      <c r="F136" s="6">
        <f t="shared" si="10"/>
        <v>0</v>
      </c>
      <c r="G136" s="11" t="str">
        <f t="shared" si="13"/>
        <v>OK</v>
      </c>
      <c r="I136" s="3">
        <f t="shared" si="17"/>
        <v>121</v>
      </c>
      <c r="J136" s="6">
        <f t="shared" si="11"/>
        <v>0</v>
      </c>
      <c r="K136" s="6">
        <f t="shared" si="12"/>
        <v>0</v>
      </c>
      <c r="L136" s="11" t="str">
        <f t="shared" si="14"/>
        <v>OK</v>
      </c>
    </row>
    <row r="137" spans="1:12" x14ac:dyDescent="0.25">
      <c r="A137" s="3">
        <f t="shared" si="15"/>
        <v>122</v>
      </c>
      <c r="B137" s="6">
        <f>SimAmounts!N129</f>
        <v>0</v>
      </c>
      <c r="C137" s="6"/>
      <c r="D137" s="3">
        <f t="shared" si="16"/>
        <v>122</v>
      </c>
      <c r="E137" s="6">
        <f t="shared" si="9"/>
        <v>0</v>
      </c>
      <c r="F137" s="6">
        <f t="shared" si="10"/>
        <v>0</v>
      </c>
      <c r="G137" s="11" t="str">
        <f t="shared" si="13"/>
        <v>OK</v>
      </c>
      <c r="I137" s="3">
        <f t="shared" si="17"/>
        <v>122</v>
      </c>
      <c r="J137" s="6">
        <f t="shared" si="11"/>
        <v>0</v>
      </c>
      <c r="K137" s="6">
        <f t="shared" si="12"/>
        <v>0</v>
      </c>
      <c r="L137" s="11" t="str">
        <f t="shared" si="14"/>
        <v>OK</v>
      </c>
    </row>
    <row r="138" spans="1:12" x14ac:dyDescent="0.25">
      <c r="A138" s="3">
        <f t="shared" si="15"/>
        <v>123</v>
      </c>
      <c r="B138" s="6">
        <f>SimAmounts!N130</f>
        <v>75661.662913476641</v>
      </c>
      <c r="C138" s="6"/>
      <c r="D138" s="3">
        <f t="shared" si="16"/>
        <v>123</v>
      </c>
      <c r="E138" s="6">
        <f t="shared" si="9"/>
        <v>37830.83145673832</v>
      </c>
      <c r="F138" s="6">
        <f t="shared" si="10"/>
        <v>37830.83145673832</v>
      </c>
      <c r="G138" s="11" t="str">
        <f t="shared" si="13"/>
        <v>OK</v>
      </c>
      <c r="I138" s="3">
        <f t="shared" si="17"/>
        <v>123</v>
      </c>
      <c r="J138" s="6">
        <f t="shared" si="11"/>
        <v>45396.997748085982</v>
      </c>
      <c r="K138" s="6">
        <f t="shared" si="12"/>
        <v>30264.665165390659</v>
      </c>
      <c r="L138" s="11" t="str">
        <f t="shared" si="14"/>
        <v>OK</v>
      </c>
    </row>
    <row r="139" spans="1:12" x14ac:dyDescent="0.25">
      <c r="A139" s="3">
        <f t="shared" si="15"/>
        <v>124</v>
      </c>
      <c r="B139" s="6">
        <f>SimAmounts!N131</f>
        <v>5860.1269559463162</v>
      </c>
      <c r="C139" s="6"/>
      <c r="D139" s="3">
        <f t="shared" si="16"/>
        <v>124</v>
      </c>
      <c r="E139" s="6">
        <f t="shared" si="9"/>
        <v>2930.0634779731581</v>
      </c>
      <c r="F139" s="6">
        <f t="shared" si="10"/>
        <v>2930.0634779731581</v>
      </c>
      <c r="G139" s="11" t="str">
        <f t="shared" si="13"/>
        <v>OK</v>
      </c>
      <c r="I139" s="3">
        <f t="shared" si="17"/>
        <v>124</v>
      </c>
      <c r="J139" s="6">
        <f t="shared" si="11"/>
        <v>3516.0761735677897</v>
      </c>
      <c r="K139" s="6">
        <f t="shared" si="12"/>
        <v>2344.0507823785265</v>
      </c>
      <c r="L139" s="11" t="str">
        <f t="shared" si="14"/>
        <v>OK</v>
      </c>
    </row>
    <row r="140" spans="1:12" x14ac:dyDescent="0.25">
      <c r="A140" s="3">
        <f t="shared" si="15"/>
        <v>125</v>
      </c>
      <c r="B140" s="6">
        <f>SimAmounts!N132</f>
        <v>75187.505322190191</v>
      </c>
      <c r="C140" s="6"/>
      <c r="D140" s="3">
        <f t="shared" si="16"/>
        <v>125</v>
      </c>
      <c r="E140" s="6">
        <f t="shared" si="9"/>
        <v>37593.752661095095</v>
      </c>
      <c r="F140" s="6">
        <f t="shared" si="10"/>
        <v>37593.752661095095</v>
      </c>
      <c r="G140" s="11" t="str">
        <f t="shared" si="13"/>
        <v>OK</v>
      </c>
      <c r="I140" s="3">
        <f t="shared" si="17"/>
        <v>125</v>
      </c>
      <c r="J140" s="6">
        <f t="shared" si="11"/>
        <v>45112.503193314114</v>
      </c>
      <c r="K140" s="6">
        <f t="shared" si="12"/>
        <v>30075.002128876076</v>
      </c>
      <c r="L140" s="11" t="str">
        <f t="shared" si="14"/>
        <v>OK</v>
      </c>
    </row>
    <row r="141" spans="1:12" x14ac:dyDescent="0.25">
      <c r="A141" s="3">
        <f t="shared" si="15"/>
        <v>126</v>
      </c>
      <c r="B141" s="6">
        <f>SimAmounts!N133</f>
        <v>416592.49615465081</v>
      </c>
      <c r="C141" s="6"/>
      <c r="D141" s="3">
        <f t="shared" si="16"/>
        <v>126</v>
      </c>
      <c r="E141" s="6">
        <f t="shared" si="9"/>
        <v>216592.49615465081</v>
      </c>
      <c r="F141" s="6">
        <f t="shared" si="10"/>
        <v>200000</v>
      </c>
      <c r="G141" s="11" t="str">
        <f t="shared" si="13"/>
        <v>OK</v>
      </c>
      <c r="I141" s="3">
        <f t="shared" si="17"/>
        <v>126</v>
      </c>
      <c r="J141" s="6">
        <f t="shared" si="11"/>
        <v>249955.49769279046</v>
      </c>
      <c r="K141" s="6">
        <f t="shared" si="12"/>
        <v>166636.99846186035</v>
      </c>
      <c r="L141" s="11" t="str">
        <f t="shared" si="14"/>
        <v>OK</v>
      </c>
    </row>
    <row r="142" spans="1:12" x14ac:dyDescent="0.25">
      <c r="A142" s="3">
        <f t="shared" si="15"/>
        <v>127</v>
      </c>
      <c r="B142" s="6">
        <f>SimAmounts!N134</f>
        <v>26542.133604591541</v>
      </c>
      <c r="C142" s="6"/>
      <c r="D142" s="3">
        <f t="shared" si="16"/>
        <v>127</v>
      </c>
      <c r="E142" s="6">
        <f t="shared" si="9"/>
        <v>13271.066802295771</v>
      </c>
      <c r="F142" s="6">
        <f t="shared" si="10"/>
        <v>13271.066802295771</v>
      </c>
      <c r="G142" s="11" t="str">
        <f t="shared" si="13"/>
        <v>OK</v>
      </c>
      <c r="I142" s="3">
        <f t="shared" si="17"/>
        <v>127</v>
      </c>
      <c r="J142" s="6">
        <f t="shared" si="11"/>
        <v>15925.280162754923</v>
      </c>
      <c r="K142" s="6">
        <f t="shared" si="12"/>
        <v>10616.853441836618</v>
      </c>
      <c r="L142" s="11" t="str">
        <f t="shared" si="14"/>
        <v>OK</v>
      </c>
    </row>
    <row r="143" spans="1:12" x14ac:dyDescent="0.25">
      <c r="A143" s="3">
        <f t="shared" si="15"/>
        <v>128</v>
      </c>
      <c r="B143" s="6">
        <f>SimAmounts!N135</f>
        <v>79552.905108317311</v>
      </c>
      <c r="C143" s="6"/>
      <c r="D143" s="3">
        <f t="shared" si="16"/>
        <v>128</v>
      </c>
      <c r="E143" s="6">
        <f t="shared" si="9"/>
        <v>39776.452554158655</v>
      </c>
      <c r="F143" s="6">
        <f t="shared" si="10"/>
        <v>39776.452554158655</v>
      </c>
      <c r="G143" s="11" t="str">
        <f t="shared" si="13"/>
        <v>OK</v>
      </c>
      <c r="I143" s="3">
        <f t="shared" si="17"/>
        <v>128</v>
      </c>
      <c r="J143" s="6">
        <f t="shared" si="11"/>
        <v>47731.743064990384</v>
      </c>
      <c r="K143" s="6">
        <f t="shared" si="12"/>
        <v>31821.162043326927</v>
      </c>
      <c r="L143" s="11" t="str">
        <f t="shared" si="14"/>
        <v>OK</v>
      </c>
    </row>
    <row r="144" spans="1:12" x14ac:dyDescent="0.25">
      <c r="A144" s="3">
        <f t="shared" si="15"/>
        <v>129</v>
      </c>
      <c r="B144" s="6">
        <f>SimAmounts!N136</f>
        <v>297945.3727292759</v>
      </c>
      <c r="C144" s="6"/>
      <c r="D144" s="3">
        <f t="shared" si="16"/>
        <v>129</v>
      </c>
      <c r="E144" s="6">
        <f t="shared" ref="E144:E207" si="18">$B144-F144</f>
        <v>148972.68636463795</v>
      </c>
      <c r="F144" s="6">
        <f t="shared" ref="F144:F207" si="19">MIN($B144*(1-E$4),E$5)</f>
        <v>148972.68636463795</v>
      </c>
      <c r="G144" s="11" t="str">
        <f t="shared" si="13"/>
        <v>OK</v>
      </c>
      <c r="I144" s="3">
        <f t="shared" si="17"/>
        <v>129</v>
      </c>
      <c r="J144" s="6">
        <f t="shared" ref="J144:J207" si="20">$B144-K144</f>
        <v>178767.22363756553</v>
      </c>
      <c r="K144" s="6">
        <f t="shared" ref="K144:K207" si="21">MIN($B144*(1-J$4),J$5)</f>
        <v>119178.14909171037</v>
      </c>
      <c r="L144" s="11" t="str">
        <f t="shared" si="14"/>
        <v>OK</v>
      </c>
    </row>
    <row r="145" spans="1:12" x14ac:dyDescent="0.25">
      <c r="A145" s="3">
        <f t="shared" si="15"/>
        <v>130</v>
      </c>
      <c r="B145" s="6">
        <f>SimAmounts!N137</f>
        <v>225522.41614687641</v>
      </c>
      <c r="C145" s="6"/>
      <c r="D145" s="3">
        <f t="shared" si="16"/>
        <v>130</v>
      </c>
      <c r="E145" s="6">
        <f t="shared" si="18"/>
        <v>112761.2080734382</v>
      </c>
      <c r="F145" s="6">
        <f t="shared" si="19"/>
        <v>112761.2080734382</v>
      </c>
      <c r="G145" s="11" t="str">
        <f t="shared" ref="G145:G208" si="22">IF(ABS(F145+E145-$B145&lt;$B$7),"OK","Error")</f>
        <v>OK</v>
      </c>
      <c r="I145" s="3">
        <f t="shared" si="17"/>
        <v>130</v>
      </c>
      <c r="J145" s="6">
        <f t="shared" si="20"/>
        <v>135313.44968812584</v>
      </c>
      <c r="K145" s="6">
        <f t="shared" si="21"/>
        <v>90208.966458750569</v>
      </c>
      <c r="L145" s="11" t="str">
        <f t="shared" ref="L145:L208" si="23">IF(ABS(K145+J145-$B145)&lt;$B$7,"OK","Error")</f>
        <v>OK</v>
      </c>
    </row>
    <row r="146" spans="1:12" x14ac:dyDescent="0.25">
      <c r="A146" s="3">
        <f t="shared" ref="A146:A209" si="24">A145+1</f>
        <v>131</v>
      </c>
      <c r="B146" s="6">
        <f>SimAmounts!N138</f>
        <v>12774.530342968172</v>
      </c>
      <c r="C146" s="6"/>
      <c r="D146" s="3">
        <f t="shared" ref="D146:D209" si="25">D145+1</f>
        <v>131</v>
      </c>
      <c r="E146" s="6">
        <f t="shared" si="18"/>
        <v>6387.2651714840858</v>
      </c>
      <c r="F146" s="6">
        <f t="shared" si="19"/>
        <v>6387.2651714840858</v>
      </c>
      <c r="G146" s="11" t="str">
        <f t="shared" si="22"/>
        <v>OK</v>
      </c>
      <c r="I146" s="3">
        <f t="shared" ref="I146:I209" si="26">I145+1</f>
        <v>131</v>
      </c>
      <c r="J146" s="6">
        <f t="shared" si="20"/>
        <v>7664.7182057809023</v>
      </c>
      <c r="K146" s="6">
        <f t="shared" si="21"/>
        <v>5109.8121371872694</v>
      </c>
      <c r="L146" s="11" t="str">
        <f t="shared" si="23"/>
        <v>OK</v>
      </c>
    </row>
    <row r="147" spans="1:12" x14ac:dyDescent="0.25">
      <c r="A147" s="3">
        <f t="shared" si="24"/>
        <v>132</v>
      </c>
      <c r="B147" s="6">
        <f>SimAmounts!N139</f>
        <v>0</v>
      </c>
      <c r="C147" s="6"/>
      <c r="D147" s="3">
        <f t="shared" si="25"/>
        <v>132</v>
      </c>
      <c r="E147" s="6">
        <f t="shared" si="18"/>
        <v>0</v>
      </c>
      <c r="F147" s="6">
        <f t="shared" si="19"/>
        <v>0</v>
      </c>
      <c r="G147" s="11" t="str">
        <f t="shared" si="22"/>
        <v>OK</v>
      </c>
      <c r="I147" s="3">
        <f t="shared" si="26"/>
        <v>132</v>
      </c>
      <c r="J147" s="6">
        <f t="shared" si="20"/>
        <v>0</v>
      </c>
      <c r="K147" s="6">
        <f t="shared" si="21"/>
        <v>0</v>
      </c>
      <c r="L147" s="11" t="str">
        <f t="shared" si="23"/>
        <v>OK</v>
      </c>
    </row>
    <row r="148" spans="1:12" x14ac:dyDescent="0.25">
      <c r="A148" s="3">
        <f t="shared" si="24"/>
        <v>133</v>
      </c>
      <c r="B148" s="6">
        <f>SimAmounts!N140</f>
        <v>26630.227695313431</v>
      </c>
      <c r="C148" s="6"/>
      <c r="D148" s="3">
        <f t="shared" si="25"/>
        <v>133</v>
      </c>
      <c r="E148" s="6">
        <f t="shared" si="18"/>
        <v>13315.113847656716</v>
      </c>
      <c r="F148" s="6">
        <f t="shared" si="19"/>
        <v>13315.113847656716</v>
      </c>
      <c r="G148" s="11" t="str">
        <f t="shared" si="22"/>
        <v>OK</v>
      </c>
      <c r="I148" s="3">
        <f t="shared" si="26"/>
        <v>133</v>
      </c>
      <c r="J148" s="6">
        <f t="shared" si="20"/>
        <v>15978.136617188058</v>
      </c>
      <c r="K148" s="6">
        <f t="shared" si="21"/>
        <v>10652.091078125373</v>
      </c>
      <c r="L148" s="11" t="str">
        <f t="shared" si="23"/>
        <v>OK</v>
      </c>
    </row>
    <row r="149" spans="1:12" x14ac:dyDescent="0.25">
      <c r="A149" s="3">
        <f t="shared" si="24"/>
        <v>134</v>
      </c>
      <c r="B149" s="6">
        <f>SimAmounts!N141</f>
        <v>265175.05157685414</v>
      </c>
      <c r="C149" s="6"/>
      <c r="D149" s="3">
        <f t="shared" si="25"/>
        <v>134</v>
      </c>
      <c r="E149" s="6">
        <f t="shared" si="18"/>
        <v>132587.52578842707</v>
      </c>
      <c r="F149" s="6">
        <f t="shared" si="19"/>
        <v>132587.52578842707</v>
      </c>
      <c r="G149" s="11" t="str">
        <f t="shared" si="22"/>
        <v>OK</v>
      </c>
      <c r="I149" s="3">
        <f t="shared" si="26"/>
        <v>134</v>
      </c>
      <c r="J149" s="6">
        <f t="shared" si="20"/>
        <v>159105.03094611247</v>
      </c>
      <c r="K149" s="6">
        <f t="shared" si="21"/>
        <v>106070.02063074167</v>
      </c>
      <c r="L149" s="11" t="str">
        <f t="shared" si="23"/>
        <v>OK</v>
      </c>
    </row>
    <row r="150" spans="1:12" x14ac:dyDescent="0.25">
      <c r="A150" s="3">
        <f t="shared" si="24"/>
        <v>135</v>
      </c>
      <c r="B150" s="6">
        <f>SimAmounts!N142</f>
        <v>222540.00821677656</v>
      </c>
      <c r="C150" s="6"/>
      <c r="D150" s="3">
        <f t="shared" si="25"/>
        <v>135</v>
      </c>
      <c r="E150" s="6">
        <f t="shared" si="18"/>
        <v>111270.00410838828</v>
      </c>
      <c r="F150" s="6">
        <f t="shared" si="19"/>
        <v>111270.00410838828</v>
      </c>
      <c r="G150" s="11" t="str">
        <f t="shared" si="22"/>
        <v>OK</v>
      </c>
      <c r="I150" s="3">
        <f t="shared" si="26"/>
        <v>135</v>
      </c>
      <c r="J150" s="6">
        <f t="shared" si="20"/>
        <v>133524.00493006594</v>
      </c>
      <c r="K150" s="6">
        <f t="shared" si="21"/>
        <v>89016.003286710635</v>
      </c>
      <c r="L150" s="11" t="str">
        <f t="shared" si="23"/>
        <v>OK</v>
      </c>
    </row>
    <row r="151" spans="1:12" x14ac:dyDescent="0.25">
      <c r="A151" s="3">
        <f t="shared" si="24"/>
        <v>136</v>
      </c>
      <c r="B151" s="6">
        <f>SimAmounts!N143</f>
        <v>0</v>
      </c>
      <c r="C151" s="6"/>
      <c r="D151" s="3">
        <f t="shared" si="25"/>
        <v>136</v>
      </c>
      <c r="E151" s="6">
        <f t="shared" si="18"/>
        <v>0</v>
      </c>
      <c r="F151" s="6">
        <f t="shared" si="19"/>
        <v>0</v>
      </c>
      <c r="G151" s="11" t="str">
        <f t="shared" si="22"/>
        <v>OK</v>
      </c>
      <c r="I151" s="3">
        <f t="shared" si="26"/>
        <v>136</v>
      </c>
      <c r="J151" s="6">
        <f t="shared" si="20"/>
        <v>0</v>
      </c>
      <c r="K151" s="6">
        <f t="shared" si="21"/>
        <v>0</v>
      </c>
      <c r="L151" s="11" t="str">
        <f t="shared" si="23"/>
        <v>OK</v>
      </c>
    </row>
    <row r="152" spans="1:12" x14ac:dyDescent="0.25">
      <c r="A152" s="3">
        <f t="shared" si="24"/>
        <v>137</v>
      </c>
      <c r="B152" s="6">
        <f>SimAmounts!N144</f>
        <v>133700.20157681467</v>
      </c>
      <c r="C152" s="6"/>
      <c r="D152" s="3">
        <f t="shared" si="25"/>
        <v>137</v>
      </c>
      <c r="E152" s="6">
        <f t="shared" si="18"/>
        <v>66850.100788407333</v>
      </c>
      <c r="F152" s="6">
        <f t="shared" si="19"/>
        <v>66850.100788407333</v>
      </c>
      <c r="G152" s="11" t="str">
        <f t="shared" si="22"/>
        <v>OK</v>
      </c>
      <c r="I152" s="3">
        <f t="shared" si="26"/>
        <v>137</v>
      </c>
      <c r="J152" s="6">
        <f t="shared" si="20"/>
        <v>80220.120946088806</v>
      </c>
      <c r="K152" s="6">
        <f t="shared" si="21"/>
        <v>53480.080630725868</v>
      </c>
      <c r="L152" s="11" t="str">
        <f t="shared" si="23"/>
        <v>OK</v>
      </c>
    </row>
    <row r="153" spans="1:12" x14ac:dyDescent="0.25">
      <c r="A153" s="3">
        <f t="shared" si="24"/>
        <v>138</v>
      </c>
      <c r="B153" s="6">
        <f>SimAmounts!N145</f>
        <v>0</v>
      </c>
      <c r="C153" s="6"/>
      <c r="D153" s="3">
        <f t="shared" si="25"/>
        <v>138</v>
      </c>
      <c r="E153" s="6">
        <f t="shared" si="18"/>
        <v>0</v>
      </c>
      <c r="F153" s="6">
        <f t="shared" si="19"/>
        <v>0</v>
      </c>
      <c r="G153" s="11" t="str">
        <f t="shared" si="22"/>
        <v>OK</v>
      </c>
      <c r="I153" s="3">
        <f t="shared" si="26"/>
        <v>138</v>
      </c>
      <c r="J153" s="6">
        <f t="shared" si="20"/>
        <v>0</v>
      </c>
      <c r="K153" s="6">
        <f t="shared" si="21"/>
        <v>0</v>
      </c>
      <c r="L153" s="11" t="str">
        <f t="shared" si="23"/>
        <v>OK</v>
      </c>
    </row>
    <row r="154" spans="1:12" x14ac:dyDescent="0.25">
      <c r="A154" s="3">
        <f t="shared" si="24"/>
        <v>139</v>
      </c>
      <c r="B154" s="6">
        <f>SimAmounts!N146</f>
        <v>77825.600903261511</v>
      </c>
      <c r="C154" s="6"/>
      <c r="D154" s="3">
        <f t="shared" si="25"/>
        <v>139</v>
      </c>
      <c r="E154" s="6">
        <f t="shared" si="18"/>
        <v>38912.800451630756</v>
      </c>
      <c r="F154" s="6">
        <f t="shared" si="19"/>
        <v>38912.800451630756</v>
      </c>
      <c r="G154" s="11" t="str">
        <f t="shared" si="22"/>
        <v>OK</v>
      </c>
      <c r="I154" s="3">
        <f t="shared" si="26"/>
        <v>139</v>
      </c>
      <c r="J154" s="6">
        <f t="shared" si="20"/>
        <v>46695.360541956907</v>
      </c>
      <c r="K154" s="6">
        <f t="shared" si="21"/>
        <v>31130.240361304604</v>
      </c>
      <c r="L154" s="11" t="str">
        <f t="shared" si="23"/>
        <v>OK</v>
      </c>
    </row>
    <row r="155" spans="1:12" x14ac:dyDescent="0.25">
      <c r="A155" s="3">
        <f t="shared" si="24"/>
        <v>140</v>
      </c>
      <c r="B155" s="6">
        <f>SimAmounts!N147</f>
        <v>77804.641375681284</v>
      </c>
      <c r="C155" s="6"/>
      <c r="D155" s="3">
        <f t="shared" si="25"/>
        <v>140</v>
      </c>
      <c r="E155" s="6">
        <f t="shared" si="18"/>
        <v>38902.320687840642</v>
      </c>
      <c r="F155" s="6">
        <f t="shared" si="19"/>
        <v>38902.320687840642</v>
      </c>
      <c r="G155" s="11" t="str">
        <f t="shared" si="22"/>
        <v>OK</v>
      </c>
      <c r="I155" s="3">
        <f t="shared" si="26"/>
        <v>140</v>
      </c>
      <c r="J155" s="6">
        <f t="shared" si="20"/>
        <v>46682.784825408773</v>
      </c>
      <c r="K155" s="6">
        <f t="shared" si="21"/>
        <v>31121.856550272514</v>
      </c>
      <c r="L155" s="11" t="str">
        <f t="shared" si="23"/>
        <v>OK</v>
      </c>
    </row>
    <row r="156" spans="1:12" x14ac:dyDescent="0.25">
      <c r="A156" s="3">
        <f t="shared" si="24"/>
        <v>141</v>
      </c>
      <c r="B156" s="6">
        <f>SimAmounts!N148</f>
        <v>131175.31270524216</v>
      </c>
      <c r="C156" s="6"/>
      <c r="D156" s="3">
        <f t="shared" si="25"/>
        <v>141</v>
      </c>
      <c r="E156" s="6">
        <f t="shared" si="18"/>
        <v>65587.656352621081</v>
      </c>
      <c r="F156" s="6">
        <f t="shared" si="19"/>
        <v>65587.656352621081</v>
      </c>
      <c r="G156" s="11" t="str">
        <f t="shared" si="22"/>
        <v>OK</v>
      </c>
      <c r="I156" s="3">
        <f t="shared" si="26"/>
        <v>141</v>
      </c>
      <c r="J156" s="6">
        <f t="shared" si="20"/>
        <v>78705.187623145292</v>
      </c>
      <c r="K156" s="6">
        <f t="shared" si="21"/>
        <v>52470.125082096871</v>
      </c>
      <c r="L156" s="11" t="str">
        <f t="shared" si="23"/>
        <v>OK</v>
      </c>
    </row>
    <row r="157" spans="1:12" x14ac:dyDescent="0.25">
      <c r="A157" s="3">
        <f t="shared" si="24"/>
        <v>142</v>
      </c>
      <c r="B157" s="6">
        <f>SimAmounts!N149</f>
        <v>15197.276856592842</v>
      </c>
      <c r="C157" s="6"/>
      <c r="D157" s="3">
        <f t="shared" si="25"/>
        <v>142</v>
      </c>
      <c r="E157" s="6">
        <f t="shared" si="18"/>
        <v>7598.6384282964209</v>
      </c>
      <c r="F157" s="6">
        <f t="shared" si="19"/>
        <v>7598.6384282964209</v>
      </c>
      <c r="G157" s="11" t="str">
        <f t="shared" si="22"/>
        <v>OK</v>
      </c>
      <c r="I157" s="3">
        <f t="shared" si="26"/>
        <v>142</v>
      </c>
      <c r="J157" s="6">
        <f t="shared" si="20"/>
        <v>9118.3661139557043</v>
      </c>
      <c r="K157" s="6">
        <f t="shared" si="21"/>
        <v>6078.9107426371374</v>
      </c>
      <c r="L157" s="11" t="str">
        <f t="shared" si="23"/>
        <v>OK</v>
      </c>
    </row>
    <row r="158" spans="1:12" x14ac:dyDescent="0.25">
      <c r="A158" s="3">
        <f t="shared" si="24"/>
        <v>143</v>
      </c>
      <c r="B158" s="6">
        <f>SimAmounts!N150</f>
        <v>0</v>
      </c>
      <c r="C158" s="6"/>
      <c r="D158" s="3">
        <f t="shared" si="25"/>
        <v>143</v>
      </c>
      <c r="E158" s="6">
        <f t="shared" si="18"/>
        <v>0</v>
      </c>
      <c r="F158" s="6">
        <f t="shared" si="19"/>
        <v>0</v>
      </c>
      <c r="G158" s="11" t="str">
        <f t="shared" si="22"/>
        <v>OK</v>
      </c>
      <c r="I158" s="3">
        <f t="shared" si="26"/>
        <v>143</v>
      </c>
      <c r="J158" s="6">
        <f t="shared" si="20"/>
        <v>0</v>
      </c>
      <c r="K158" s="6">
        <f t="shared" si="21"/>
        <v>0</v>
      </c>
      <c r="L158" s="11" t="str">
        <f t="shared" si="23"/>
        <v>OK</v>
      </c>
    </row>
    <row r="159" spans="1:12" x14ac:dyDescent="0.25">
      <c r="A159" s="3">
        <f t="shared" si="24"/>
        <v>144</v>
      </c>
      <c r="B159" s="6">
        <f>SimAmounts!N151</f>
        <v>0</v>
      </c>
      <c r="C159" s="6"/>
      <c r="D159" s="3">
        <f t="shared" si="25"/>
        <v>144</v>
      </c>
      <c r="E159" s="6">
        <f t="shared" si="18"/>
        <v>0</v>
      </c>
      <c r="F159" s="6">
        <f t="shared" si="19"/>
        <v>0</v>
      </c>
      <c r="G159" s="11" t="str">
        <f t="shared" si="22"/>
        <v>OK</v>
      </c>
      <c r="I159" s="3">
        <f t="shared" si="26"/>
        <v>144</v>
      </c>
      <c r="J159" s="6">
        <f t="shared" si="20"/>
        <v>0</v>
      </c>
      <c r="K159" s="6">
        <f t="shared" si="21"/>
        <v>0</v>
      </c>
      <c r="L159" s="11" t="str">
        <f t="shared" si="23"/>
        <v>OK</v>
      </c>
    </row>
    <row r="160" spans="1:12" x14ac:dyDescent="0.25">
      <c r="A160" s="3">
        <f t="shared" si="24"/>
        <v>145</v>
      </c>
      <c r="B160" s="6">
        <f>SimAmounts!N152</f>
        <v>1858.6678935705215</v>
      </c>
      <c r="C160" s="6"/>
      <c r="D160" s="3">
        <f t="shared" si="25"/>
        <v>145</v>
      </c>
      <c r="E160" s="6">
        <f t="shared" si="18"/>
        <v>929.33394678526076</v>
      </c>
      <c r="F160" s="6">
        <f t="shared" si="19"/>
        <v>929.33394678526076</v>
      </c>
      <c r="G160" s="11" t="str">
        <f t="shared" si="22"/>
        <v>OK</v>
      </c>
      <c r="I160" s="3">
        <f t="shared" si="26"/>
        <v>145</v>
      </c>
      <c r="J160" s="6">
        <f t="shared" si="20"/>
        <v>1115.200736142313</v>
      </c>
      <c r="K160" s="6">
        <f t="shared" si="21"/>
        <v>743.46715742820868</v>
      </c>
      <c r="L160" s="11" t="str">
        <f t="shared" si="23"/>
        <v>OK</v>
      </c>
    </row>
    <row r="161" spans="1:12" x14ac:dyDescent="0.25">
      <c r="A161" s="3">
        <f t="shared" si="24"/>
        <v>146</v>
      </c>
      <c r="B161" s="6">
        <f>SimAmounts!N153</f>
        <v>0</v>
      </c>
      <c r="C161" s="6"/>
      <c r="D161" s="3">
        <f t="shared" si="25"/>
        <v>146</v>
      </c>
      <c r="E161" s="6">
        <f t="shared" si="18"/>
        <v>0</v>
      </c>
      <c r="F161" s="6">
        <f t="shared" si="19"/>
        <v>0</v>
      </c>
      <c r="G161" s="11" t="str">
        <f t="shared" si="22"/>
        <v>OK</v>
      </c>
      <c r="I161" s="3">
        <f t="shared" si="26"/>
        <v>146</v>
      </c>
      <c r="J161" s="6">
        <f t="shared" si="20"/>
        <v>0</v>
      </c>
      <c r="K161" s="6">
        <f t="shared" si="21"/>
        <v>0</v>
      </c>
      <c r="L161" s="11" t="str">
        <f t="shared" si="23"/>
        <v>OK</v>
      </c>
    </row>
    <row r="162" spans="1:12" x14ac:dyDescent="0.25">
      <c r="A162" s="3">
        <f t="shared" si="24"/>
        <v>147</v>
      </c>
      <c r="B162" s="6">
        <f>SimAmounts!N154</f>
        <v>65189.573224509462</v>
      </c>
      <c r="C162" s="6"/>
      <c r="D162" s="3">
        <f t="shared" si="25"/>
        <v>147</v>
      </c>
      <c r="E162" s="6">
        <f t="shared" si="18"/>
        <v>32594.786612254731</v>
      </c>
      <c r="F162" s="6">
        <f t="shared" si="19"/>
        <v>32594.786612254731</v>
      </c>
      <c r="G162" s="11" t="str">
        <f t="shared" si="22"/>
        <v>OK</v>
      </c>
      <c r="I162" s="3">
        <f t="shared" si="26"/>
        <v>147</v>
      </c>
      <c r="J162" s="6">
        <f t="shared" si="20"/>
        <v>39113.743934705679</v>
      </c>
      <c r="K162" s="6">
        <f t="shared" si="21"/>
        <v>26075.829289803787</v>
      </c>
      <c r="L162" s="11" t="str">
        <f t="shared" si="23"/>
        <v>OK</v>
      </c>
    </row>
    <row r="163" spans="1:12" x14ac:dyDescent="0.25">
      <c r="A163" s="3">
        <f t="shared" si="24"/>
        <v>148</v>
      </c>
      <c r="B163" s="6">
        <f>SimAmounts!N155</f>
        <v>122568.39432848722</v>
      </c>
      <c r="C163" s="6"/>
      <c r="D163" s="3">
        <f t="shared" si="25"/>
        <v>148</v>
      </c>
      <c r="E163" s="6">
        <f t="shared" si="18"/>
        <v>61284.197164243611</v>
      </c>
      <c r="F163" s="6">
        <f t="shared" si="19"/>
        <v>61284.197164243611</v>
      </c>
      <c r="G163" s="11" t="str">
        <f t="shared" si="22"/>
        <v>OK</v>
      </c>
      <c r="I163" s="3">
        <f t="shared" si="26"/>
        <v>148</v>
      </c>
      <c r="J163" s="6">
        <f t="shared" si="20"/>
        <v>73541.03659709233</v>
      </c>
      <c r="K163" s="6">
        <f t="shared" si="21"/>
        <v>49027.357731394892</v>
      </c>
      <c r="L163" s="11" t="str">
        <f t="shared" si="23"/>
        <v>OK</v>
      </c>
    </row>
    <row r="164" spans="1:12" x14ac:dyDescent="0.25">
      <c r="A164" s="3">
        <f t="shared" si="24"/>
        <v>149</v>
      </c>
      <c r="B164" s="6">
        <f>SimAmounts!N156</f>
        <v>62448.627139757547</v>
      </c>
      <c r="C164" s="6"/>
      <c r="D164" s="3">
        <f t="shared" si="25"/>
        <v>149</v>
      </c>
      <c r="E164" s="6">
        <f t="shared" si="18"/>
        <v>31224.313569878774</v>
      </c>
      <c r="F164" s="6">
        <f t="shared" si="19"/>
        <v>31224.313569878774</v>
      </c>
      <c r="G164" s="11" t="str">
        <f t="shared" si="22"/>
        <v>OK</v>
      </c>
      <c r="I164" s="3">
        <f t="shared" si="26"/>
        <v>149</v>
      </c>
      <c r="J164" s="6">
        <f t="shared" si="20"/>
        <v>37469.176283854526</v>
      </c>
      <c r="K164" s="6">
        <f t="shared" si="21"/>
        <v>24979.450855903022</v>
      </c>
      <c r="L164" s="11" t="str">
        <f t="shared" si="23"/>
        <v>OK</v>
      </c>
    </row>
    <row r="165" spans="1:12" x14ac:dyDescent="0.25">
      <c r="A165" s="3">
        <f t="shared" si="24"/>
        <v>150</v>
      </c>
      <c r="B165" s="6">
        <f>SimAmounts!N157</f>
        <v>27711.792256390501</v>
      </c>
      <c r="C165" s="6"/>
      <c r="D165" s="3">
        <f t="shared" si="25"/>
        <v>150</v>
      </c>
      <c r="E165" s="6">
        <f t="shared" si="18"/>
        <v>13855.896128195251</v>
      </c>
      <c r="F165" s="6">
        <f t="shared" si="19"/>
        <v>13855.896128195251</v>
      </c>
      <c r="G165" s="11" t="str">
        <f t="shared" si="22"/>
        <v>OK</v>
      </c>
      <c r="I165" s="3">
        <f t="shared" si="26"/>
        <v>150</v>
      </c>
      <c r="J165" s="6">
        <f t="shared" si="20"/>
        <v>16627.075353834298</v>
      </c>
      <c r="K165" s="6">
        <f t="shared" si="21"/>
        <v>11084.716902556202</v>
      </c>
      <c r="L165" s="11" t="str">
        <f t="shared" si="23"/>
        <v>OK</v>
      </c>
    </row>
    <row r="166" spans="1:12" x14ac:dyDescent="0.25">
      <c r="A166" s="3">
        <f t="shared" si="24"/>
        <v>151</v>
      </c>
      <c r="B166" s="6">
        <f>SimAmounts!N158</f>
        <v>119966.6481491505</v>
      </c>
      <c r="C166" s="6"/>
      <c r="D166" s="3">
        <f t="shared" si="25"/>
        <v>151</v>
      </c>
      <c r="E166" s="6">
        <f t="shared" si="18"/>
        <v>59983.324074575248</v>
      </c>
      <c r="F166" s="6">
        <f t="shared" si="19"/>
        <v>59983.324074575248</v>
      </c>
      <c r="G166" s="11" t="str">
        <f t="shared" si="22"/>
        <v>OK</v>
      </c>
      <c r="I166" s="3">
        <f t="shared" si="26"/>
        <v>151</v>
      </c>
      <c r="J166" s="6">
        <f t="shared" si="20"/>
        <v>71979.988889490298</v>
      </c>
      <c r="K166" s="6">
        <f t="shared" si="21"/>
        <v>47986.659259660199</v>
      </c>
      <c r="L166" s="11" t="str">
        <f t="shared" si="23"/>
        <v>OK</v>
      </c>
    </row>
    <row r="167" spans="1:12" x14ac:dyDescent="0.25">
      <c r="A167" s="3">
        <f t="shared" si="24"/>
        <v>152</v>
      </c>
      <c r="B167" s="6">
        <f>SimAmounts!N159</f>
        <v>0</v>
      </c>
      <c r="C167" s="6"/>
      <c r="D167" s="3">
        <f t="shared" si="25"/>
        <v>152</v>
      </c>
      <c r="E167" s="6">
        <f t="shared" si="18"/>
        <v>0</v>
      </c>
      <c r="F167" s="6">
        <f t="shared" si="19"/>
        <v>0</v>
      </c>
      <c r="G167" s="11" t="str">
        <f t="shared" si="22"/>
        <v>OK</v>
      </c>
      <c r="I167" s="3">
        <f t="shared" si="26"/>
        <v>152</v>
      </c>
      <c r="J167" s="6">
        <f t="shared" si="20"/>
        <v>0</v>
      </c>
      <c r="K167" s="6">
        <f t="shared" si="21"/>
        <v>0</v>
      </c>
      <c r="L167" s="11" t="str">
        <f t="shared" si="23"/>
        <v>OK</v>
      </c>
    </row>
    <row r="168" spans="1:12" x14ac:dyDescent="0.25">
      <c r="A168" s="3">
        <f t="shared" si="24"/>
        <v>153</v>
      </c>
      <c r="B168" s="6">
        <f>SimAmounts!N160</f>
        <v>1188805.1029635204</v>
      </c>
      <c r="C168" s="6"/>
      <c r="D168" s="3">
        <f t="shared" si="25"/>
        <v>153</v>
      </c>
      <c r="E168" s="6">
        <f t="shared" si="18"/>
        <v>988805.10296352045</v>
      </c>
      <c r="F168" s="6">
        <f t="shared" si="19"/>
        <v>200000</v>
      </c>
      <c r="G168" s="11" t="str">
        <f t="shared" si="22"/>
        <v>OK</v>
      </c>
      <c r="I168" s="3">
        <f t="shared" si="26"/>
        <v>153</v>
      </c>
      <c r="J168" s="6">
        <f t="shared" si="20"/>
        <v>938805.10296352045</v>
      </c>
      <c r="K168" s="6">
        <f t="shared" si="21"/>
        <v>250000</v>
      </c>
      <c r="L168" s="11" t="str">
        <f t="shared" si="23"/>
        <v>OK</v>
      </c>
    </row>
    <row r="169" spans="1:12" x14ac:dyDescent="0.25">
      <c r="A169" s="3">
        <f t="shared" si="24"/>
        <v>154</v>
      </c>
      <c r="B169" s="6">
        <f>SimAmounts!N161</f>
        <v>4015.0028434137957</v>
      </c>
      <c r="C169" s="6"/>
      <c r="D169" s="3">
        <f t="shared" si="25"/>
        <v>154</v>
      </c>
      <c r="E169" s="6">
        <f t="shared" si="18"/>
        <v>2007.5014217068979</v>
      </c>
      <c r="F169" s="6">
        <f t="shared" si="19"/>
        <v>2007.5014217068979</v>
      </c>
      <c r="G169" s="11" t="str">
        <f t="shared" si="22"/>
        <v>OK</v>
      </c>
      <c r="I169" s="3">
        <f t="shared" si="26"/>
        <v>154</v>
      </c>
      <c r="J169" s="6">
        <f t="shared" si="20"/>
        <v>2409.0017060482774</v>
      </c>
      <c r="K169" s="6">
        <f t="shared" si="21"/>
        <v>1606.0011373655184</v>
      </c>
      <c r="L169" s="11" t="str">
        <f t="shared" si="23"/>
        <v>OK</v>
      </c>
    </row>
    <row r="170" spans="1:12" x14ac:dyDescent="0.25">
      <c r="A170" s="3">
        <f t="shared" si="24"/>
        <v>155</v>
      </c>
      <c r="B170" s="6">
        <f>SimAmounts!N162</f>
        <v>18855.858798811001</v>
      </c>
      <c r="C170" s="6"/>
      <c r="D170" s="3">
        <f t="shared" si="25"/>
        <v>155</v>
      </c>
      <c r="E170" s="6">
        <f t="shared" si="18"/>
        <v>9427.9293994055006</v>
      </c>
      <c r="F170" s="6">
        <f t="shared" si="19"/>
        <v>9427.9293994055006</v>
      </c>
      <c r="G170" s="11" t="str">
        <f t="shared" si="22"/>
        <v>OK</v>
      </c>
      <c r="I170" s="3">
        <f t="shared" si="26"/>
        <v>155</v>
      </c>
      <c r="J170" s="6">
        <f t="shared" si="20"/>
        <v>11313.515279286599</v>
      </c>
      <c r="K170" s="6">
        <f t="shared" si="21"/>
        <v>7542.343519524401</v>
      </c>
      <c r="L170" s="11" t="str">
        <f t="shared" si="23"/>
        <v>OK</v>
      </c>
    </row>
    <row r="171" spans="1:12" x14ac:dyDescent="0.25">
      <c r="A171" s="3">
        <f t="shared" si="24"/>
        <v>156</v>
      </c>
      <c r="B171" s="6">
        <f>SimAmounts!N163</f>
        <v>55794.8701438598</v>
      </c>
      <c r="C171" s="6"/>
      <c r="D171" s="3">
        <f t="shared" si="25"/>
        <v>156</v>
      </c>
      <c r="E171" s="6">
        <f t="shared" si="18"/>
        <v>27897.4350719299</v>
      </c>
      <c r="F171" s="6">
        <f t="shared" si="19"/>
        <v>27897.4350719299</v>
      </c>
      <c r="G171" s="11" t="str">
        <f t="shared" si="22"/>
        <v>OK</v>
      </c>
      <c r="I171" s="3">
        <f t="shared" si="26"/>
        <v>156</v>
      </c>
      <c r="J171" s="6">
        <f t="shared" si="20"/>
        <v>33476.922086315877</v>
      </c>
      <c r="K171" s="6">
        <f t="shared" si="21"/>
        <v>22317.948057543923</v>
      </c>
      <c r="L171" s="11" t="str">
        <f t="shared" si="23"/>
        <v>OK</v>
      </c>
    </row>
    <row r="172" spans="1:12" x14ac:dyDescent="0.25">
      <c r="A172" s="3">
        <f t="shared" si="24"/>
        <v>157</v>
      </c>
      <c r="B172" s="6">
        <f>SimAmounts!N164</f>
        <v>210940.59744950698</v>
      </c>
      <c r="C172" s="6"/>
      <c r="D172" s="3">
        <f t="shared" si="25"/>
        <v>157</v>
      </c>
      <c r="E172" s="6">
        <f t="shared" si="18"/>
        <v>105470.29872475349</v>
      </c>
      <c r="F172" s="6">
        <f t="shared" si="19"/>
        <v>105470.29872475349</v>
      </c>
      <c r="G172" s="11" t="str">
        <f t="shared" si="22"/>
        <v>OK</v>
      </c>
      <c r="I172" s="3">
        <f t="shared" si="26"/>
        <v>157</v>
      </c>
      <c r="J172" s="6">
        <f t="shared" si="20"/>
        <v>126564.35846970418</v>
      </c>
      <c r="K172" s="6">
        <f t="shared" si="21"/>
        <v>84376.238979802802</v>
      </c>
      <c r="L172" s="11" t="str">
        <f t="shared" si="23"/>
        <v>OK</v>
      </c>
    </row>
    <row r="173" spans="1:12" x14ac:dyDescent="0.25">
      <c r="A173" s="3">
        <f t="shared" si="24"/>
        <v>158</v>
      </c>
      <c r="B173" s="6">
        <f>SimAmounts!N165</f>
        <v>170579.05147991568</v>
      </c>
      <c r="C173" s="6"/>
      <c r="D173" s="3">
        <f t="shared" si="25"/>
        <v>158</v>
      </c>
      <c r="E173" s="6">
        <f t="shared" si="18"/>
        <v>85289.52573995784</v>
      </c>
      <c r="F173" s="6">
        <f t="shared" si="19"/>
        <v>85289.52573995784</v>
      </c>
      <c r="G173" s="11" t="str">
        <f t="shared" si="22"/>
        <v>OK</v>
      </c>
      <c r="I173" s="3">
        <f t="shared" si="26"/>
        <v>158</v>
      </c>
      <c r="J173" s="6">
        <f t="shared" si="20"/>
        <v>102347.43088794941</v>
      </c>
      <c r="K173" s="6">
        <f t="shared" si="21"/>
        <v>68231.620591966275</v>
      </c>
      <c r="L173" s="11" t="str">
        <f t="shared" si="23"/>
        <v>OK</v>
      </c>
    </row>
    <row r="174" spans="1:12" x14ac:dyDescent="0.25">
      <c r="A174" s="3">
        <f t="shared" si="24"/>
        <v>159</v>
      </c>
      <c r="B174" s="6">
        <f>SimAmounts!N166</f>
        <v>916024.77509494824</v>
      </c>
      <c r="C174" s="6"/>
      <c r="D174" s="3">
        <f t="shared" si="25"/>
        <v>159</v>
      </c>
      <c r="E174" s="6">
        <f t="shared" si="18"/>
        <v>716024.77509494824</v>
      </c>
      <c r="F174" s="6">
        <f t="shared" si="19"/>
        <v>200000</v>
      </c>
      <c r="G174" s="11" t="str">
        <f t="shared" si="22"/>
        <v>OK</v>
      </c>
      <c r="I174" s="3">
        <f t="shared" si="26"/>
        <v>159</v>
      </c>
      <c r="J174" s="6">
        <f t="shared" si="20"/>
        <v>666024.77509494824</v>
      </c>
      <c r="K174" s="6">
        <f t="shared" si="21"/>
        <v>250000</v>
      </c>
      <c r="L174" s="11" t="str">
        <f t="shared" si="23"/>
        <v>OK</v>
      </c>
    </row>
    <row r="175" spans="1:12" x14ac:dyDescent="0.25">
      <c r="A175" s="3">
        <f t="shared" si="24"/>
        <v>160</v>
      </c>
      <c r="B175" s="6">
        <f>SimAmounts!N167</f>
        <v>0</v>
      </c>
      <c r="C175" s="6"/>
      <c r="D175" s="3">
        <f t="shared" si="25"/>
        <v>160</v>
      </c>
      <c r="E175" s="6">
        <f t="shared" si="18"/>
        <v>0</v>
      </c>
      <c r="F175" s="6">
        <f t="shared" si="19"/>
        <v>0</v>
      </c>
      <c r="G175" s="11" t="str">
        <f t="shared" si="22"/>
        <v>OK</v>
      </c>
      <c r="I175" s="3">
        <f t="shared" si="26"/>
        <v>160</v>
      </c>
      <c r="J175" s="6">
        <f t="shared" si="20"/>
        <v>0</v>
      </c>
      <c r="K175" s="6">
        <f t="shared" si="21"/>
        <v>0</v>
      </c>
      <c r="L175" s="11" t="str">
        <f t="shared" si="23"/>
        <v>OK</v>
      </c>
    </row>
    <row r="176" spans="1:12" x14ac:dyDescent="0.25">
      <c r="A176" s="3">
        <f t="shared" si="24"/>
        <v>161</v>
      </c>
      <c r="B176" s="6">
        <f>SimAmounts!N168</f>
        <v>90083.899903783211</v>
      </c>
      <c r="C176" s="6"/>
      <c r="D176" s="3">
        <f t="shared" si="25"/>
        <v>161</v>
      </c>
      <c r="E176" s="6">
        <f t="shared" si="18"/>
        <v>45041.949951891605</v>
      </c>
      <c r="F176" s="6">
        <f t="shared" si="19"/>
        <v>45041.949951891605</v>
      </c>
      <c r="G176" s="11" t="str">
        <f t="shared" si="22"/>
        <v>OK</v>
      </c>
      <c r="I176" s="3">
        <f t="shared" si="26"/>
        <v>161</v>
      </c>
      <c r="J176" s="6">
        <f t="shared" si="20"/>
        <v>54050.339942269922</v>
      </c>
      <c r="K176" s="6">
        <f t="shared" si="21"/>
        <v>36033.559961513289</v>
      </c>
      <c r="L176" s="11" t="str">
        <f t="shared" si="23"/>
        <v>OK</v>
      </c>
    </row>
    <row r="177" spans="1:12" x14ac:dyDescent="0.25">
      <c r="A177" s="3">
        <f t="shared" si="24"/>
        <v>162</v>
      </c>
      <c r="B177" s="6">
        <f>SimAmounts!N169</f>
        <v>2271.0742630413974</v>
      </c>
      <c r="C177" s="6"/>
      <c r="D177" s="3">
        <f t="shared" si="25"/>
        <v>162</v>
      </c>
      <c r="E177" s="6">
        <f t="shared" si="18"/>
        <v>1135.5371315206987</v>
      </c>
      <c r="F177" s="6">
        <f t="shared" si="19"/>
        <v>1135.5371315206987</v>
      </c>
      <c r="G177" s="11" t="str">
        <f t="shared" si="22"/>
        <v>OK</v>
      </c>
      <c r="I177" s="3">
        <f t="shared" si="26"/>
        <v>162</v>
      </c>
      <c r="J177" s="6">
        <f t="shared" si="20"/>
        <v>1362.6445578248386</v>
      </c>
      <c r="K177" s="6">
        <f t="shared" si="21"/>
        <v>908.429705216559</v>
      </c>
      <c r="L177" s="11" t="str">
        <f t="shared" si="23"/>
        <v>OK</v>
      </c>
    </row>
    <row r="178" spans="1:12" x14ac:dyDescent="0.25">
      <c r="A178" s="3">
        <f t="shared" si="24"/>
        <v>163</v>
      </c>
      <c r="B178" s="6">
        <f>SimAmounts!N170</f>
        <v>30848.78481783417</v>
      </c>
      <c r="C178" s="6"/>
      <c r="D178" s="3">
        <f t="shared" si="25"/>
        <v>163</v>
      </c>
      <c r="E178" s="6">
        <f t="shared" si="18"/>
        <v>15424.392408917085</v>
      </c>
      <c r="F178" s="6">
        <f t="shared" si="19"/>
        <v>15424.392408917085</v>
      </c>
      <c r="G178" s="11" t="str">
        <f t="shared" si="22"/>
        <v>OK</v>
      </c>
      <c r="I178" s="3">
        <f t="shared" si="26"/>
        <v>163</v>
      </c>
      <c r="J178" s="6">
        <f t="shared" si="20"/>
        <v>18509.2708907005</v>
      </c>
      <c r="K178" s="6">
        <f t="shared" si="21"/>
        <v>12339.513927133668</v>
      </c>
      <c r="L178" s="11" t="str">
        <f t="shared" si="23"/>
        <v>OK</v>
      </c>
    </row>
    <row r="179" spans="1:12" x14ac:dyDescent="0.25">
      <c r="A179" s="3">
        <f t="shared" si="24"/>
        <v>164</v>
      </c>
      <c r="B179" s="6">
        <f>SimAmounts!N171</f>
        <v>0</v>
      </c>
      <c r="C179" s="6"/>
      <c r="D179" s="3">
        <f t="shared" si="25"/>
        <v>164</v>
      </c>
      <c r="E179" s="6">
        <f t="shared" si="18"/>
        <v>0</v>
      </c>
      <c r="F179" s="6">
        <f t="shared" si="19"/>
        <v>0</v>
      </c>
      <c r="G179" s="11" t="str">
        <f t="shared" si="22"/>
        <v>OK</v>
      </c>
      <c r="I179" s="3">
        <f t="shared" si="26"/>
        <v>164</v>
      </c>
      <c r="J179" s="6">
        <f t="shared" si="20"/>
        <v>0</v>
      </c>
      <c r="K179" s="6">
        <f t="shared" si="21"/>
        <v>0</v>
      </c>
      <c r="L179" s="11" t="str">
        <f t="shared" si="23"/>
        <v>OK</v>
      </c>
    </row>
    <row r="180" spans="1:12" x14ac:dyDescent="0.25">
      <c r="A180" s="3">
        <f t="shared" si="24"/>
        <v>165</v>
      </c>
      <c r="B180" s="6">
        <f>SimAmounts!N172</f>
        <v>151837.21566477336</v>
      </c>
      <c r="C180" s="6"/>
      <c r="D180" s="3">
        <f t="shared" si="25"/>
        <v>165</v>
      </c>
      <c r="E180" s="6">
        <f t="shared" si="18"/>
        <v>75918.607832386682</v>
      </c>
      <c r="F180" s="6">
        <f t="shared" si="19"/>
        <v>75918.607832386682</v>
      </c>
      <c r="G180" s="11" t="str">
        <f t="shared" si="22"/>
        <v>OK</v>
      </c>
      <c r="I180" s="3">
        <f t="shared" si="26"/>
        <v>165</v>
      </c>
      <c r="J180" s="6">
        <f t="shared" si="20"/>
        <v>91102.329398864007</v>
      </c>
      <c r="K180" s="6">
        <f t="shared" si="21"/>
        <v>60734.88626590935</v>
      </c>
      <c r="L180" s="11" t="str">
        <f t="shared" si="23"/>
        <v>OK</v>
      </c>
    </row>
    <row r="181" spans="1:12" x14ac:dyDescent="0.25">
      <c r="A181" s="3">
        <f t="shared" si="24"/>
        <v>166</v>
      </c>
      <c r="B181" s="6">
        <f>SimAmounts!N173</f>
        <v>239042.62759266127</v>
      </c>
      <c r="C181" s="6"/>
      <c r="D181" s="3">
        <f t="shared" si="25"/>
        <v>166</v>
      </c>
      <c r="E181" s="6">
        <f t="shared" si="18"/>
        <v>119521.31379633064</v>
      </c>
      <c r="F181" s="6">
        <f t="shared" si="19"/>
        <v>119521.31379633064</v>
      </c>
      <c r="G181" s="11" t="str">
        <f t="shared" si="22"/>
        <v>OK</v>
      </c>
      <c r="I181" s="3">
        <f t="shared" si="26"/>
        <v>166</v>
      </c>
      <c r="J181" s="6">
        <f t="shared" si="20"/>
        <v>143425.57655559675</v>
      </c>
      <c r="K181" s="6">
        <f t="shared" si="21"/>
        <v>95617.051037064521</v>
      </c>
      <c r="L181" s="11" t="str">
        <f t="shared" si="23"/>
        <v>OK</v>
      </c>
    </row>
    <row r="182" spans="1:12" x14ac:dyDescent="0.25">
      <c r="A182" s="3">
        <f t="shared" si="24"/>
        <v>167</v>
      </c>
      <c r="B182" s="6">
        <f>SimAmounts!N174</f>
        <v>22616.16903514092</v>
      </c>
      <c r="C182" s="6"/>
      <c r="D182" s="3">
        <f t="shared" si="25"/>
        <v>167</v>
      </c>
      <c r="E182" s="6">
        <f t="shared" si="18"/>
        <v>11308.08451757046</v>
      </c>
      <c r="F182" s="6">
        <f t="shared" si="19"/>
        <v>11308.08451757046</v>
      </c>
      <c r="G182" s="11" t="str">
        <f t="shared" si="22"/>
        <v>OK</v>
      </c>
      <c r="I182" s="3">
        <f t="shared" si="26"/>
        <v>167</v>
      </c>
      <c r="J182" s="6">
        <f t="shared" si="20"/>
        <v>13569.701421084552</v>
      </c>
      <c r="K182" s="6">
        <f t="shared" si="21"/>
        <v>9046.4676140563679</v>
      </c>
      <c r="L182" s="11" t="str">
        <f t="shared" si="23"/>
        <v>OK</v>
      </c>
    </row>
    <row r="183" spans="1:12" x14ac:dyDescent="0.25">
      <c r="A183" s="3">
        <f t="shared" si="24"/>
        <v>168</v>
      </c>
      <c r="B183" s="6">
        <f>SimAmounts!N175</f>
        <v>31939.575557840955</v>
      </c>
      <c r="C183" s="6"/>
      <c r="D183" s="3">
        <f t="shared" si="25"/>
        <v>168</v>
      </c>
      <c r="E183" s="6">
        <f t="shared" si="18"/>
        <v>15969.787778920478</v>
      </c>
      <c r="F183" s="6">
        <f t="shared" si="19"/>
        <v>15969.787778920478</v>
      </c>
      <c r="G183" s="11" t="str">
        <f t="shared" si="22"/>
        <v>OK</v>
      </c>
      <c r="I183" s="3">
        <f t="shared" si="26"/>
        <v>168</v>
      </c>
      <c r="J183" s="6">
        <f t="shared" si="20"/>
        <v>19163.745334704574</v>
      </c>
      <c r="K183" s="6">
        <f t="shared" si="21"/>
        <v>12775.830223136383</v>
      </c>
      <c r="L183" s="11" t="str">
        <f t="shared" si="23"/>
        <v>OK</v>
      </c>
    </row>
    <row r="184" spans="1:12" x14ac:dyDescent="0.25">
      <c r="A184" s="3">
        <f t="shared" si="24"/>
        <v>169</v>
      </c>
      <c r="B184" s="6">
        <f>SimAmounts!N176</f>
        <v>38218.349935009341</v>
      </c>
      <c r="C184" s="6"/>
      <c r="D184" s="3">
        <f t="shared" si="25"/>
        <v>169</v>
      </c>
      <c r="E184" s="6">
        <f t="shared" si="18"/>
        <v>19109.17496750467</v>
      </c>
      <c r="F184" s="6">
        <f t="shared" si="19"/>
        <v>19109.17496750467</v>
      </c>
      <c r="G184" s="11" t="str">
        <f t="shared" si="22"/>
        <v>OK</v>
      </c>
      <c r="I184" s="3">
        <f t="shared" si="26"/>
        <v>169</v>
      </c>
      <c r="J184" s="6">
        <f t="shared" si="20"/>
        <v>22931.009961005606</v>
      </c>
      <c r="K184" s="6">
        <f t="shared" si="21"/>
        <v>15287.339974003737</v>
      </c>
      <c r="L184" s="11" t="str">
        <f t="shared" si="23"/>
        <v>OK</v>
      </c>
    </row>
    <row r="185" spans="1:12" x14ac:dyDescent="0.25">
      <c r="A185" s="3">
        <f t="shared" si="24"/>
        <v>170</v>
      </c>
      <c r="B185" s="6">
        <f>SimAmounts!N177</f>
        <v>0</v>
      </c>
      <c r="C185" s="6"/>
      <c r="D185" s="3">
        <f t="shared" si="25"/>
        <v>170</v>
      </c>
      <c r="E185" s="6">
        <f t="shared" si="18"/>
        <v>0</v>
      </c>
      <c r="F185" s="6">
        <f t="shared" si="19"/>
        <v>0</v>
      </c>
      <c r="G185" s="11" t="str">
        <f t="shared" si="22"/>
        <v>OK</v>
      </c>
      <c r="I185" s="3">
        <f t="shared" si="26"/>
        <v>170</v>
      </c>
      <c r="J185" s="6">
        <f t="shared" si="20"/>
        <v>0</v>
      </c>
      <c r="K185" s="6">
        <f t="shared" si="21"/>
        <v>0</v>
      </c>
      <c r="L185" s="11" t="str">
        <f t="shared" si="23"/>
        <v>OK</v>
      </c>
    </row>
    <row r="186" spans="1:12" x14ac:dyDescent="0.25">
      <c r="A186" s="3">
        <f t="shared" si="24"/>
        <v>171</v>
      </c>
      <c r="B186" s="6">
        <f>SimAmounts!N178</f>
        <v>32339.373285489652</v>
      </c>
      <c r="C186" s="6"/>
      <c r="D186" s="3">
        <f t="shared" si="25"/>
        <v>171</v>
      </c>
      <c r="E186" s="6">
        <f t="shared" si="18"/>
        <v>16169.686642744826</v>
      </c>
      <c r="F186" s="6">
        <f t="shared" si="19"/>
        <v>16169.686642744826</v>
      </c>
      <c r="G186" s="11" t="str">
        <f t="shared" si="22"/>
        <v>OK</v>
      </c>
      <c r="I186" s="3">
        <f t="shared" si="26"/>
        <v>171</v>
      </c>
      <c r="J186" s="6">
        <f t="shared" si="20"/>
        <v>19403.62397129379</v>
      </c>
      <c r="K186" s="6">
        <f t="shared" si="21"/>
        <v>12935.749314195862</v>
      </c>
      <c r="L186" s="11" t="str">
        <f t="shared" si="23"/>
        <v>OK</v>
      </c>
    </row>
    <row r="187" spans="1:12" x14ac:dyDescent="0.25">
      <c r="A187" s="3">
        <f t="shared" si="24"/>
        <v>172</v>
      </c>
      <c r="B187" s="6">
        <f>SimAmounts!N179</f>
        <v>349229.19481971412</v>
      </c>
      <c r="C187" s="6"/>
      <c r="D187" s="3">
        <f t="shared" si="25"/>
        <v>172</v>
      </c>
      <c r="E187" s="6">
        <f t="shared" si="18"/>
        <v>174614.59740985706</v>
      </c>
      <c r="F187" s="6">
        <f t="shared" si="19"/>
        <v>174614.59740985706</v>
      </c>
      <c r="G187" s="11" t="str">
        <f t="shared" si="22"/>
        <v>OK</v>
      </c>
      <c r="I187" s="3">
        <f t="shared" si="26"/>
        <v>172</v>
      </c>
      <c r="J187" s="6">
        <f t="shared" si="20"/>
        <v>209537.51689182848</v>
      </c>
      <c r="K187" s="6">
        <f t="shared" si="21"/>
        <v>139691.67792788564</v>
      </c>
      <c r="L187" s="11" t="str">
        <f t="shared" si="23"/>
        <v>OK</v>
      </c>
    </row>
    <row r="188" spans="1:12" x14ac:dyDescent="0.25">
      <c r="A188" s="3">
        <f t="shared" si="24"/>
        <v>173</v>
      </c>
      <c r="B188" s="6">
        <f>SimAmounts!N180</f>
        <v>173772.34247829372</v>
      </c>
      <c r="C188" s="6"/>
      <c r="D188" s="3">
        <f t="shared" si="25"/>
        <v>173</v>
      </c>
      <c r="E188" s="6">
        <f t="shared" si="18"/>
        <v>86886.171239146861</v>
      </c>
      <c r="F188" s="6">
        <f t="shared" si="19"/>
        <v>86886.171239146861</v>
      </c>
      <c r="G188" s="11" t="str">
        <f t="shared" si="22"/>
        <v>OK</v>
      </c>
      <c r="I188" s="3">
        <f t="shared" si="26"/>
        <v>173</v>
      </c>
      <c r="J188" s="6">
        <f t="shared" si="20"/>
        <v>104263.40548697623</v>
      </c>
      <c r="K188" s="6">
        <f t="shared" si="21"/>
        <v>69508.936991317489</v>
      </c>
      <c r="L188" s="11" t="str">
        <f t="shared" si="23"/>
        <v>OK</v>
      </c>
    </row>
    <row r="189" spans="1:12" x14ac:dyDescent="0.25">
      <c r="A189" s="3">
        <f t="shared" si="24"/>
        <v>174</v>
      </c>
      <c r="B189" s="6">
        <f>SimAmounts!N181</f>
        <v>133384.51054333933</v>
      </c>
      <c r="C189" s="6"/>
      <c r="D189" s="3">
        <f t="shared" si="25"/>
        <v>174</v>
      </c>
      <c r="E189" s="6">
        <f t="shared" si="18"/>
        <v>66692.255271669666</v>
      </c>
      <c r="F189" s="6">
        <f t="shared" si="19"/>
        <v>66692.255271669666</v>
      </c>
      <c r="G189" s="11" t="str">
        <f t="shared" si="22"/>
        <v>OK</v>
      </c>
      <c r="I189" s="3">
        <f t="shared" si="26"/>
        <v>174</v>
      </c>
      <c r="J189" s="6">
        <f t="shared" si="20"/>
        <v>80030.706326003594</v>
      </c>
      <c r="K189" s="6">
        <f t="shared" si="21"/>
        <v>53353.804217335739</v>
      </c>
      <c r="L189" s="11" t="str">
        <f t="shared" si="23"/>
        <v>OK</v>
      </c>
    </row>
    <row r="190" spans="1:12" x14ac:dyDescent="0.25">
      <c r="A190" s="3">
        <f t="shared" si="24"/>
        <v>175</v>
      </c>
      <c r="B190" s="6">
        <f>SimAmounts!N182</f>
        <v>156881.49675110469</v>
      </c>
      <c r="C190" s="6"/>
      <c r="D190" s="3">
        <f t="shared" si="25"/>
        <v>175</v>
      </c>
      <c r="E190" s="6">
        <f t="shared" si="18"/>
        <v>78440.748375552343</v>
      </c>
      <c r="F190" s="6">
        <f t="shared" si="19"/>
        <v>78440.748375552343</v>
      </c>
      <c r="G190" s="11" t="str">
        <f t="shared" si="22"/>
        <v>OK</v>
      </c>
      <c r="I190" s="3">
        <f t="shared" si="26"/>
        <v>175</v>
      </c>
      <c r="J190" s="6">
        <f t="shared" si="20"/>
        <v>94128.8980506628</v>
      </c>
      <c r="K190" s="6">
        <f t="shared" si="21"/>
        <v>62752.598700441878</v>
      </c>
      <c r="L190" s="11" t="str">
        <f t="shared" si="23"/>
        <v>OK</v>
      </c>
    </row>
    <row r="191" spans="1:12" x14ac:dyDescent="0.25">
      <c r="A191" s="3">
        <f t="shared" si="24"/>
        <v>176</v>
      </c>
      <c r="B191" s="6">
        <f>SimAmounts!N183</f>
        <v>0</v>
      </c>
      <c r="C191" s="6"/>
      <c r="D191" s="3">
        <f t="shared" si="25"/>
        <v>176</v>
      </c>
      <c r="E191" s="6">
        <f t="shared" si="18"/>
        <v>0</v>
      </c>
      <c r="F191" s="6">
        <f t="shared" si="19"/>
        <v>0</v>
      </c>
      <c r="G191" s="11" t="str">
        <f t="shared" si="22"/>
        <v>OK</v>
      </c>
      <c r="I191" s="3">
        <f t="shared" si="26"/>
        <v>176</v>
      </c>
      <c r="J191" s="6">
        <f t="shared" si="20"/>
        <v>0</v>
      </c>
      <c r="K191" s="6">
        <f t="shared" si="21"/>
        <v>0</v>
      </c>
      <c r="L191" s="11" t="str">
        <f t="shared" si="23"/>
        <v>OK</v>
      </c>
    </row>
    <row r="192" spans="1:12" x14ac:dyDescent="0.25">
      <c r="A192" s="3">
        <f t="shared" si="24"/>
        <v>177</v>
      </c>
      <c r="B192" s="6">
        <f>SimAmounts!N184</f>
        <v>17896.541848637047</v>
      </c>
      <c r="C192" s="6"/>
      <c r="D192" s="3">
        <f t="shared" si="25"/>
        <v>177</v>
      </c>
      <c r="E192" s="6">
        <f t="shared" si="18"/>
        <v>8948.2709243185236</v>
      </c>
      <c r="F192" s="6">
        <f t="shared" si="19"/>
        <v>8948.2709243185236</v>
      </c>
      <c r="G192" s="11" t="str">
        <f t="shared" si="22"/>
        <v>OK</v>
      </c>
      <c r="I192" s="3">
        <f t="shared" si="26"/>
        <v>177</v>
      </c>
      <c r="J192" s="6">
        <f t="shared" si="20"/>
        <v>10737.925109182228</v>
      </c>
      <c r="K192" s="6">
        <f t="shared" si="21"/>
        <v>7158.6167394548193</v>
      </c>
      <c r="L192" s="11" t="str">
        <f t="shared" si="23"/>
        <v>OK</v>
      </c>
    </row>
    <row r="193" spans="1:12" x14ac:dyDescent="0.25">
      <c r="A193" s="3">
        <f t="shared" si="24"/>
        <v>178</v>
      </c>
      <c r="B193" s="6">
        <f>SimAmounts!N185</f>
        <v>98917.622183371583</v>
      </c>
      <c r="C193" s="6"/>
      <c r="D193" s="3">
        <f t="shared" si="25"/>
        <v>178</v>
      </c>
      <c r="E193" s="6">
        <f t="shared" si="18"/>
        <v>49458.811091685791</v>
      </c>
      <c r="F193" s="6">
        <f t="shared" si="19"/>
        <v>49458.811091685791</v>
      </c>
      <c r="G193" s="11" t="str">
        <f t="shared" si="22"/>
        <v>OK</v>
      </c>
      <c r="I193" s="3">
        <f t="shared" si="26"/>
        <v>178</v>
      </c>
      <c r="J193" s="6">
        <f t="shared" si="20"/>
        <v>59350.573310022948</v>
      </c>
      <c r="K193" s="6">
        <f t="shared" si="21"/>
        <v>39567.048873348635</v>
      </c>
      <c r="L193" s="11" t="str">
        <f t="shared" si="23"/>
        <v>OK</v>
      </c>
    </row>
    <row r="194" spans="1:12" x14ac:dyDescent="0.25">
      <c r="A194" s="3">
        <f t="shared" si="24"/>
        <v>179</v>
      </c>
      <c r="B194" s="6">
        <f>SimAmounts!N186</f>
        <v>104116.25945820601</v>
      </c>
      <c r="C194" s="6"/>
      <c r="D194" s="3">
        <f t="shared" si="25"/>
        <v>179</v>
      </c>
      <c r="E194" s="6">
        <f t="shared" si="18"/>
        <v>52058.129729103006</v>
      </c>
      <c r="F194" s="6">
        <f t="shared" si="19"/>
        <v>52058.129729103006</v>
      </c>
      <c r="G194" s="11" t="str">
        <f t="shared" si="22"/>
        <v>OK</v>
      </c>
      <c r="I194" s="3">
        <f t="shared" si="26"/>
        <v>179</v>
      </c>
      <c r="J194" s="6">
        <f t="shared" si="20"/>
        <v>62469.755674923603</v>
      </c>
      <c r="K194" s="6">
        <f t="shared" si="21"/>
        <v>41646.503783282409</v>
      </c>
      <c r="L194" s="11" t="str">
        <f t="shared" si="23"/>
        <v>OK</v>
      </c>
    </row>
    <row r="195" spans="1:12" x14ac:dyDescent="0.25">
      <c r="A195" s="3">
        <f t="shared" si="24"/>
        <v>180</v>
      </c>
      <c r="B195" s="6">
        <f>SimAmounts!N187</f>
        <v>23532.756639501142</v>
      </c>
      <c r="C195" s="6"/>
      <c r="D195" s="3">
        <f t="shared" si="25"/>
        <v>180</v>
      </c>
      <c r="E195" s="6">
        <f t="shared" si="18"/>
        <v>11766.378319750571</v>
      </c>
      <c r="F195" s="6">
        <f t="shared" si="19"/>
        <v>11766.378319750571</v>
      </c>
      <c r="G195" s="11" t="str">
        <f t="shared" si="22"/>
        <v>OK</v>
      </c>
      <c r="I195" s="3">
        <f t="shared" si="26"/>
        <v>180</v>
      </c>
      <c r="J195" s="6">
        <f t="shared" si="20"/>
        <v>14119.653983700684</v>
      </c>
      <c r="K195" s="6">
        <f t="shared" si="21"/>
        <v>9413.1026558004578</v>
      </c>
      <c r="L195" s="11" t="str">
        <f t="shared" si="23"/>
        <v>OK</v>
      </c>
    </row>
    <row r="196" spans="1:12" x14ac:dyDescent="0.25">
      <c r="A196" s="3">
        <f t="shared" si="24"/>
        <v>181</v>
      </c>
      <c r="B196" s="6">
        <f>SimAmounts!N188</f>
        <v>129674.3240009983</v>
      </c>
      <c r="C196" s="6"/>
      <c r="D196" s="3">
        <f t="shared" si="25"/>
        <v>181</v>
      </c>
      <c r="E196" s="6">
        <f t="shared" si="18"/>
        <v>64837.162000499149</v>
      </c>
      <c r="F196" s="6">
        <f t="shared" si="19"/>
        <v>64837.162000499149</v>
      </c>
      <c r="G196" s="11" t="str">
        <f t="shared" si="22"/>
        <v>OK</v>
      </c>
      <c r="I196" s="3">
        <f t="shared" si="26"/>
        <v>181</v>
      </c>
      <c r="J196" s="6">
        <f t="shared" si="20"/>
        <v>77804.594400598973</v>
      </c>
      <c r="K196" s="6">
        <f t="shared" si="21"/>
        <v>51869.729600399325</v>
      </c>
      <c r="L196" s="11" t="str">
        <f t="shared" si="23"/>
        <v>OK</v>
      </c>
    </row>
    <row r="197" spans="1:12" x14ac:dyDescent="0.25">
      <c r="A197" s="3">
        <f t="shared" si="24"/>
        <v>182</v>
      </c>
      <c r="B197" s="6">
        <f>SimAmounts!N189</f>
        <v>52566.406272989021</v>
      </c>
      <c r="C197" s="6"/>
      <c r="D197" s="3">
        <f t="shared" si="25"/>
        <v>182</v>
      </c>
      <c r="E197" s="6">
        <f t="shared" si="18"/>
        <v>26283.203136494511</v>
      </c>
      <c r="F197" s="6">
        <f t="shared" si="19"/>
        <v>26283.203136494511</v>
      </c>
      <c r="G197" s="11" t="str">
        <f t="shared" si="22"/>
        <v>OK</v>
      </c>
      <c r="I197" s="3">
        <f t="shared" si="26"/>
        <v>182</v>
      </c>
      <c r="J197" s="6">
        <f t="shared" si="20"/>
        <v>31539.843763793411</v>
      </c>
      <c r="K197" s="6">
        <f t="shared" si="21"/>
        <v>21026.56250919561</v>
      </c>
      <c r="L197" s="11" t="str">
        <f t="shared" si="23"/>
        <v>OK</v>
      </c>
    </row>
    <row r="198" spans="1:12" x14ac:dyDescent="0.25">
      <c r="A198" s="3">
        <f t="shared" si="24"/>
        <v>183</v>
      </c>
      <c r="B198" s="6">
        <f>SimAmounts!N190</f>
        <v>507275.27030770772</v>
      </c>
      <c r="C198" s="6"/>
      <c r="D198" s="3">
        <f t="shared" si="25"/>
        <v>183</v>
      </c>
      <c r="E198" s="6">
        <f t="shared" si="18"/>
        <v>307275.27030770772</v>
      </c>
      <c r="F198" s="6">
        <f t="shared" si="19"/>
        <v>200000</v>
      </c>
      <c r="G198" s="11" t="str">
        <f t="shared" si="22"/>
        <v>OK</v>
      </c>
      <c r="I198" s="3">
        <f t="shared" si="26"/>
        <v>183</v>
      </c>
      <c r="J198" s="6">
        <f t="shared" si="20"/>
        <v>304365.16218462458</v>
      </c>
      <c r="K198" s="6">
        <f t="shared" si="21"/>
        <v>202910.1081230831</v>
      </c>
      <c r="L198" s="11" t="str">
        <f t="shared" si="23"/>
        <v>OK</v>
      </c>
    </row>
    <row r="199" spans="1:12" x14ac:dyDescent="0.25">
      <c r="A199" s="3">
        <f t="shared" si="24"/>
        <v>184</v>
      </c>
      <c r="B199" s="6">
        <f>SimAmounts!N191</f>
        <v>13177.481190558623</v>
      </c>
      <c r="C199" s="6"/>
      <c r="D199" s="3">
        <f t="shared" si="25"/>
        <v>184</v>
      </c>
      <c r="E199" s="6">
        <f t="shared" si="18"/>
        <v>6588.7405952793115</v>
      </c>
      <c r="F199" s="6">
        <f t="shared" si="19"/>
        <v>6588.7405952793115</v>
      </c>
      <c r="G199" s="11" t="str">
        <f t="shared" si="22"/>
        <v>OK</v>
      </c>
      <c r="I199" s="3">
        <f t="shared" si="26"/>
        <v>184</v>
      </c>
      <c r="J199" s="6">
        <f t="shared" si="20"/>
        <v>7906.4887143351734</v>
      </c>
      <c r="K199" s="6">
        <f t="shared" si="21"/>
        <v>5270.9924762234496</v>
      </c>
      <c r="L199" s="11" t="str">
        <f t="shared" si="23"/>
        <v>OK</v>
      </c>
    </row>
    <row r="200" spans="1:12" x14ac:dyDescent="0.25">
      <c r="A200" s="3">
        <f t="shared" si="24"/>
        <v>185</v>
      </c>
      <c r="B200" s="6">
        <f>SimAmounts!N192</f>
        <v>17375.325769888092</v>
      </c>
      <c r="C200" s="6"/>
      <c r="D200" s="3">
        <f t="shared" si="25"/>
        <v>185</v>
      </c>
      <c r="E200" s="6">
        <f t="shared" si="18"/>
        <v>8687.6628849440458</v>
      </c>
      <c r="F200" s="6">
        <f t="shared" si="19"/>
        <v>8687.6628849440458</v>
      </c>
      <c r="G200" s="11" t="str">
        <f t="shared" si="22"/>
        <v>OK</v>
      </c>
      <c r="I200" s="3">
        <f t="shared" si="26"/>
        <v>185</v>
      </c>
      <c r="J200" s="6">
        <f t="shared" si="20"/>
        <v>10425.195461932854</v>
      </c>
      <c r="K200" s="6">
        <f t="shared" si="21"/>
        <v>6950.1303079552372</v>
      </c>
      <c r="L200" s="11" t="str">
        <f t="shared" si="23"/>
        <v>OK</v>
      </c>
    </row>
    <row r="201" spans="1:12" x14ac:dyDescent="0.25">
      <c r="A201" s="3">
        <f t="shared" si="24"/>
        <v>186</v>
      </c>
      <c r="B201" s="6">
        <f>SimAmounts!N193</f>
        <v>0</v>
      </c>
      <c r="C201" s="6"/>
      <c r="D201" s="3">
        <f t="shared" si="25"/>
        <v>186</v>
      </c>
      <c r="E201" s="6">
        <f t="shared" si="18"/>
        <v>0</v>
      </c>
      <c r="F201" s="6">
        <f t="shared" si="19"/>
        <v>0</v>
      </c>
      <c r="G201" s="11" t="str">
        <f t="shared" si="22"/>
        <v>OK</v>
      </c>
      <c r="I201" s="3">
        <f t="shared" si="26"/>
        <v>186</v>
      </c>
      <c r="J201" s="6">
        <f t="shared" si="20"/>
        <v>0</v>
      </c>
      <c r="K201" s="6">
        <f t="shared" si="21"/>
        <v>0</v>
      </c>
      <c r="L201" s="11" t="str">
        <f t="shared" si="23"/>
        <v>OK</v>
      </c>
    </row>
    <row r="202" spans="1:12" x14ac:dyDescent="0.25">
      <c r="A202" s="3">
        <f t="shared" si="24"/>
        <v>187</v>
      </c>
      <c r="B202" s="6">
        <f>SimAmounts!N194</f>
        <v>6348.6612818720578</v>
      </c>
      <c r="C202" s="6"/>
      <c r="D202" s="3">
        <f t="shared" si="25"/>
        <v>187</v>
      </c>
      <c r="E202" s="6">
        <f t="shared" si="18"/>
        <v>3174.3306409360289</v>
      </c>
      <c r="F202" s="6">
        <f t="shared" si="19"/>
        <v>3174.3306409360289</v>
      </c>
      <c r="G202" s="11" t="str">
        <f t="shared" si="22"/>
        <v>OK</v>
      </c>
      <c r="I202" s="3">
        <f t="shared" si="26"/>
        <v>187</v>
      </c>
      <c r="J202" s="6">
        <f t="shared" si="20"/>
        <v>3809.1967691232344</v>
      </c>
      <c r="K202" s="6">
        <f t="shared" si="21"/>
        <v>2539.4645127488234</v>
      </c>
      <c r="L202" s="11" t="str">
        <f t="shared" si="23"/>
        <v>OK</v>
      </c>
    </row>
    <row r="203" spans="1:12" x14ac:dyDescent="0.25">
      <c r="A203" s="3">
        <f t="shared" si="24"/>
        <v>188</v>
      </c>
      <c r="B203" s="6">
        <f>SimAmounts!N195</f>
        <v>45287.778948307146</v>
      </c>
      <c r="C203" s="6"/>
      <c r="D203" s="3">
        <f t="shared" si="25"/>
        <v>188</v>
      </c>
      <c r="E203" s="6">
        <f t="shared" si="18"/>
        <v>22643.889474153573</v>
      </c>
      <c r="F203" s="6">
        <f t="shared" si="19"/>
        <v>22643.889474153573</v>
      </c>
      <c r="G203" s="11" t="str">
        <f t="shared" si="22"/>
        <v>OK</v>
      </c>
      <c r="I203" s="3">
        <f t="shared" si="26"/>
        <v>188</v>
      </c>
      <c r="J203" s="6">
        <f t="shared" si="20"/>
        <v>27172.667368984286</v>
      </c>
      <c r="K203" s="6">
        <f t="shared" si="21"/>
        <v>18115.11157932286</v>
      </c>
      <c r="L203" s="11" t="str">
        <f t="shared" si="23"/>
        <v>OK</v>
      </c>
    </row>
    <row r="204" spans="1:12" x14ac:dyDescent="0.25">
      <c r="A204" s="3">
        <f t="shared" si="24"/>
        <v>189</v>
      </c>
      <c r="B204" s="6">
        <f>SimAmounts!N196</f>
        <v>0</v>
      </c>
      <c r="C204" s="6"/>
      <c r="D204" s="3">
        <f t="shared" si="25"/>
        <v>189</v>
      </c>
      <c r="E204" s="6">
        <f t="shared" si="18"/>
        <v>0</v>
      </c>
      <c r="F204" s="6">
        <f t="shared" si="19"/>
        <v>0</v>
      </c>
      <c r="G204" s="11" t="str">
        <f t="shared" si="22"/>
        <v>OK</v>
      </c>
      <c r="I204" s="3">
        <f t="shared" si="26"/>
        <v>189</v>
      </c>
      <c r="J204" s="6">
        <f t="shared" si="20"/>
        <v>0</v>
      </c>
      <c r="K204" s="6">
        <f t="shared" si="21"/>
        <v>0</v>
      </c>
      <c r="L204" s="11" t="str">
        <f t="shared" si="23"/>
        <v>OK</v>
      </c>
    </row>
    <row r="205" spans="1:12" x14ac:dyDescent="0.25">
      <c r="A205" s="3">
        <f t="shared" si="24"/>
        <v>190</v>
      </c>
      <c r="B205" s="6">
        <f>SimAmounts!N197</f>
        <v>57209.204793553305</v>
      </c>
      <c r="C205" s="6"/>
      <c r="D205" s="3">
        <f t="shared" si="25"/>
        <v>190</v>
      </c>
      <c r="E205" s="6">
        <f t="shared" si="18"/>
        <v>28604.602396776652</v>
      </c>
      <c r="F205" s="6">
        <f t="shared" si="19"/>
        <v>28604.602396776652</v>
      </c>
      <c r="G205" s="11" t="str">
        <f t="shared" si="22"/>
        <v>OK</v>
      </c>
      <c r="I205" s="3">
        <f t="shared" si="26"/>
        <v>190</v>
      </c>
      <c r="J205" s="6">
        <f t="shared" si="20"/>
        <v>34325.522876131981</v>
      </c>
      <c r="K205" s="6">
        <f t="shared" si="21"/>
        <v>22883.681917421323</v>
      </c>
      <c r="L205" s="11" t="str">
        <f t="shared" si="23"/>
        <v>OK</v>
      </c>
    </row>
    <row r="206" spans="1:12" x14ac:dyDescent="0.25">
      <c r="A206" s="3">
        <f t="shared" si="24"/>
        <v>191</v>
      </c>
      <c r="B206" s="6">
        <f>SimAmounts!N198</f>
        <v>66982.882829061171</v>
      </c>
      <c r="C206" s="6"/>
      <c r="D206" s="3">
        <f t="shared" si="25"/>
        <v>191</v>
      </c>
      <c r="E206" s="6">
        <f t="shared" si="18"/>
        <v>33491.441414530585</v>
      </c>
      <c r="F206" s="6">
        <f t="shared" si="19"/>
        <v>33491.441414530585</v>
      </c>
      <c r="G206" s="11" t="str">
        <f t="shared" si="22"/>
        <v>OK</v>
      </c>
      <c r="I206" s="3">
        <f t="shared" si="26"/>
        <v>191</v>
      </c>
      <c r="J206" s="6">
        <f t="shared" si="20"/>
        <v>40189.729697436705</v>
      </c>
      <c r="K206" s="6">
        <f t="shared" si="21"/>
        <v>26793.153131624469</v>
      </c>
      <c r="L206" s="11" t="str">
        <f t="shared" si="23"/>
        <v>OK</v>
      </c>
    </row>
    <row r="207" spans="1:12" x14ac:dyDescent="0.25">
      <c r="A207" s="3">
        <f t="shared" si="24"/>
        <v>192</v>
      </c>
      <c r="B207" s="6">
        <f>SimAmounts!N199</f>
        <v>13743.730221062693</v>
      </c>
      <c r="C207" s="6"/>
      <c r="D207" s="3">
        <f t="shared" si="25"/>
        <v>192</v>
      </c>
      <c r="E207" s="6">
        <f t="shared" si="18"/>
        <v>6871.8651105313465</v>
      </c>
      <c r="F207" s="6">
        <f t="shared" si="19"/>
        <v>6871.8651105313465</v>
      </c>
      <c r="G207" s="11" t="str">
        <f t="shared" si="22"/>
        <v>OK</v>
      </c>
      <c r="I207" s="3">
        <f t="shared" si="26"/>
        <v>192</v>
      </c>
      <c r="J207" s="6">
        <f t="shared" si="20"/>
        <v>8246.2381326376162</v>
      </c>
      <c r="K207" s="6">
        <f t="shared" si="21"/>
        <v>5497.4920884250778</v>
      </c>
      <c r="L207" s="11" t="str">
        <f t="shared" si="23"/>
        <v>OK</v>
      </c>
    </row>
    <row r="208" spans="1:12" x14ac:dyDescent="0.25">
      <c r="A208" s="3">
        <f t="shared" si="24"/>
        <v>193</v>
      </c>
      <c r="B208" s="6">
        <f>SimAmounts!N200</f>
        <v>60755.852616891687</v>
      </c>
      <c r="C208" s="6"/>
      <c r="D208" s="3">
        <f t="shared" si="25"/>
        <v>193</v>
      </c>
      <c r="E208" s="6">
        <f t="shared" ref="E208:E265" si="27">$B208-F208</f>
        <v>30377.926308445843</v>
      </c>
      <c r="F208" s="6">
        <f t="shared" ref="F208:F265" si="28">MIN($B208*(1-E$4),E$5)</f>
        <v>30377.926308445843</v>
      </c>
      <c r="G208" s="11" t="str">
        <f t="shared" si="22"/>
        <v>OK</v>
      </c>
      <c r="I208" s="3">
        <f t="shared" si="26"/>
        <v>193</v>
      </c>
      <c r="J208" s="6">
        <f t="shared" ref="J208:J265" si="29">$B208-K208</f>
        <v>36453.511570135015</v>
      </c>
      <c r="K208" s="6">
        <f t="shared" ref="K208:K265" si="30">MIN($B208*(1-J$4),J$5)</f>
        <v>24302.341046756675</v>
      </c>
      <c r="L208" s="11" t="str">
        <f t="shared" si="23"/>
        <v>OK</v>
      </c>
    </row>
    <row r="209" spans="1:12" x14ac:dyDescent="0.25">
      <c r="A209" s="3">
        <f t="shared" si="24"/>
        <v>194</v>
      </c>
      <c r="B209" s="6">
        <f>SimAmounts!N201</f>
        <v>98578.737257183268</v>
      </c>
      <c r="C209" s="6"/>
      <c r="D209" s="3">
        <f t="shared" si="25"/>
        <v>194</v>
      </c>
      <c r="E209" s="6">
        <f t="shared" si="27"/>
        <v>49289.368628591634</v>
      </c>
      <c r="F209" s="6">
        <f t="shared" si="28"/>
        <v>49289.368628591634</v>
      </c>
      <c r="G209" s="11" t="str">
        <f t="shared" ref="G209:G265" si="31">IF(ABS(F209+E209-$B209&lt;$B$7),"OK","Error")</f>
        <v>OK</v>
      </c>
      <c r="I209" s="3">
        <f t="shared" si="26"/>
        <v>194</v>
      </c>
      <c r="J209" s="6">
        <f t="shared" si="29"/>
        <v>59147.242354309958</v>
      </c>
      <c r="K209" s="6">
        <f t="shared" si="30"/>
        <v>39431.49490287331</v>
      </c>
      <c r="L209" s="11" t="str">
        <f t="shared" ref="L209:L265" si="32">IF(ABS(K209+J209-$B209)&lt;$B$7,"OK","Error")</f>
        <v>OK</v>
      </c>
    </row>
    <row r="210" spans="1:12" x14ac:dyDescent="0.25">
      <c r="A210" s="3">
        <f t="shared" ref="A210:A265" si="33">A209+1</f>
        <v>195</v>
      </c>
      <c r="B210" s="6">
        <f>SimAmounts!N202</f>
        <v>27445.505754459744</v>
      </c>
      <c r="C210" s="6"/>
      <c r="D210" s="3">
        <f t="shared" ref="D210:D265" si="34">D209+1</f>
        <v>195</v>
      </c>
      <c r="E210" s="6">
        <f t="shared" si="27"/>
        <v>13722.752877229872</v>
      </c>
      <c r="F210" s="6">
        <f t="shared" si="28"/>
        <v>13722.752877229872</v>
      </c>
      <c r="G210" s="11" t="str">
        <f t="shared" si="31"/>
        <v>OK</v>
      </c>
      <c r="I210" s="3">
        <f t="shared" ref="I210:I265" si="35">I209+1</f>
        <v>195</v>
      </c>
      <c r="J210" s="6">
        <f t="shared" si="29"/>
        <v>16467.303452675846</v>
      </c>
      <c r="K210" s="6">
        <f t="shared" si="30"/>
        <v>10978.202301783898</v>
      </c>
      <c r="L210" s="11" t="str">
        <f t="shared" si="32"/>
        <v>OK</v>
      </c>
    </row>
    <row r="211" spans="1:12" x14ac:dyDescent="0.25">
      <c r="A211" s="3">
        <f t="shared" si="33"/>
        <v>196</v>
      </c>
      <c r="B211" s="6">
        <f>SimAmounts!N203</f>
        <v>14736.935967618329</v>
      </c>
      <c r="C211" s="6"/>
      <c r="D211" s="3">
        <f t="shared" si="34"/>
        <v>196</v>
      </c>
      <c r="E211" s="6">
        <f t="shared" si="27"/>
        <v>7368.4679838091643</v>
      </c>
      <c r="F211" s="6">
        <f t="shared" si="28"/>
        <v>7368.4679838091643</v>
      </c>
      <c r="G211" s="11" t="str">
        <f t="shared" si="31"/>
        <v>OK</v>
      </c>
      <c r="I211" s="3">
        <f t="shared" si="35"/>
        <v>196</v>
      </c>
      <c r="J211" s="6">
        <f t="shared" si="29"/>
        <v>8842.1615805709971</v>
      </c>
      <c r="K211" s="6">
        <f t="shared" si="30"/>
        <v>5894.7743870473314</v>
      </c>
      <c r="L211" s="11" t="str">
        <f t="shared" si="32"/>
        <v>OK</v>
      </c>
    </row>
    <row r="212" spans="1:12" x14ac:dyDescent="0.25">
      <c r="A212" s="3">
        <f t="shared" si="33"/>
        <v>197</v>
      </c>
      <c r="B212" s="6">
        <f>SimAmounts!N204</f>
        <v>52652.668495680991</v>
      </c>
      <c r="C212" s="6"/>
      <c r="D212" s="3">
        <f t="shared" si="34"/>
        <v>197</v>
      </c>
      <c r="E212" s="6">
        <f t="shared" si="27"/>
        <v>26326.334247840496</v>
      </c>
      <c r="F212" s="6">
        <f t="shared" si="28"/>
        <v>26326.334247840496</v>
      </c>
      <c r="G212" s="11" t="str">
        <f t="shared" si="31"/>
        <v>OK</v>
      </c>
      <c r="I212" s="3">
        <f t="shared" si="35"/>
        <v>197</v>
      </c>
      <c r="J212" s="6">
        <f t="shared" si="29"/>
        <v>31591.601097408595</v>
      </c>
      <c r="K212" s="6">
        <f t="shared" si="30"/>
        <v>21061.067398272397</v>
      </c>
      <c r="L212" s="11" t="str">
        <f t="shared" si="32"/>
        <v>OK</v>
      </c>
    </row>
    <row r="213" spans="1:12" x14ac:dyDescent="0.25">
      <c r="A213" s="3">
        <f t="shared" si="33"/>
        <v>198</v>
      </c>
      <c r="B213" s="6">
        <f>SimAmounts!N205</f>
        <v>30690.602511450244</v>
      </c>
      <c r="C213" s="6"/>
      <c r="D213" s="3">
        <f t="shared" si="34"/>
        <v>198</v>
      </c>
      <c r="E213" s="6">
        <f t="shared" si="27"/>
        <v>15345.301255725122</v>
      </c>
      <c r="F213" s="6">
        <f t="shared" si="28"/>
        <v>15345.301255725122</v>
      </c>
      <c r="G213" s="11" t="str">
        <f t="shared" si="31"/>
        <v>OK</v>
      </c>
      <c r="I213" s="3">
        <f t="shared" si="35"/>
        <v>198</v>
      </c>
      <c r="J213" s="6">
        <f t="shared" si="29"/>
        <v>18414.361506870147</v>
      </c>
      <c r="K213" s="6">
        <f t="shared" si="30"/>
        <v>12276.241004580099</v>
      </c>
      <c r="L213" s="11" t="str">
        <f t="shared" si="32"/>
        <v>OK</v>
      </c>
    </row>
    <row r="214" spans="1:12" x14ac:dyDescent="0.25">
      <c r="A214" s="3">
        <f t="shared" si="33"/>
        <v>199</v>
      </c>
      <c r="B214" s="6">
        <f>SimAmounts!N206</f>
        <v>11292.23003442713</v>
      </c>
      <c r="C214" s="6"/>
      <c r="D214" s="3">
        <f t="shared" si="34"/>
        <v>199</v>
      </c>
      <c r="E214" s="6">
        <f t="shared" si="27"/>
        <v>5646.1150172135649</v>
      </c>
      <c r="F214" s="6">
        <f t="shared" si="28"/>
        <v>5646.1150172135649</v>
      </c>
      <c r="G214" s="11" t="str">
        <f t="shared" si="31"/>
        <v>OK</v>
      </c>
      <c r="I214" s="3">
        <f t="shared" si="35"/>
        <v>199</v>
      </c>
      <c r="J214" s="6">
        <f t="shared" si="29"/>
        <v>6775.3380206562779</v>
      </c>
      <c r="K214" s="6">
        <f t="shared" si="30"/>
        <v>4516.8920137708519</v>
      </c>
      <c r="L214" s="11" t="str">
        <f t="shared" si="32"/>
        <v>OK</v>
      </c>
    </row>
    <row r="215" spans="1:12" x14ac:dyDescent="0.25">
      <c r="A215" s="3">
        <f t="shared" si="33"/>
        <v>200</v>
      </c>
      <c r="B215" s="6">
        <f>SimAmounts!N207</f>
        <v>142502.038515683</v>
      </c>
      <c r="C215" s="6"/>
      <c r="D215" s="3">
        <f t="shared" si="34"/>
        <v>200</v>
      </c>
      <c r="E215" s="6">
        <f t="shared" si="27"/>
        <v>71251.019257841501</v>
      </c>
      <c r="F215" s="6">
        <f t="shared" si="28"/>
        <v>71251.019257841501</v>
      </c>
      <c r="G215" s="11" t="str">
        <f t="shared" si="31"/>
        <v>OK</v>
      </c>
      <c r="I215" s="3">
        <f t="shared" si="35"/>
        <v>200</v>
      </c>
      <c r="J215" s="6">
        <f t="shared" si="29"/>
        <v>85501.223109409795</v>
      </c>
      <c r="K215" s="6">
        <f t="shared" si="30"/>
        <v>57000.815406273206</v>
      </c>
      <c r="L215" s="11" t="str">
        <f t="shared" si="32"/>
        <v>OK</v>
      </c>
    </row>
    <row r="216" spans="1:12" x14ac:dyDescent="0.25">
      <c r="A216" s="3">
        <f t="shared" si="33"/>
        <v>201</v>
      </c>
      <c r="B216" s="6">
        <f>SimAmounts!N208</f>
        <v>21452.118815615398</v>
      </c>
      <c r="C216" s="6"/>
      <c r="D216" s="3">
        <f t="shared" si="34"/>
        <v>201</v>
      </c>
      <c r="E216" s="6">
        <f t="shared" si="27"/>
        <v>10726.059407807699</v>
      </c>
      <c r="F216" s="6">
        <f t="shared" si="28"/>
        <v>10726.059407807699</v>
      </c>
      <c r="G216" s="11" t="str">
        <f t="shared" si="31"/>
        <v>OK</v>
      </c>
      <c r="I216" s="3">
        <f t="shared" si="35"/>
        <v>201</v>
      </c>
      <c r="J216" s="6">
        <f t="shared" si="29"/>
        <v>12871.271289369239</v>
      </c>
      <c r="K216" s="6">
        <f t="shared" si="30"/>
        <v>8580.8475262461598</v>
      </c>
      <c r="L216" s="11" t="str">
        <f t="shared" si="32"/>
        <v>OK</v>
      </c>
    </row>
    <row r="217" spans="1:12" x14ac:dyDescent="0.25">
      <c r="A217" s="3">
        <f t="shared" si="33"/>
        <v>202</v>
      </c>
      <c r="B217" s="6">
        <f>SimAmounts!N209</f>
        <v>3763.5469112997198</v>
      </c>
      <c r="C217" s="6"/>
      <c r="D217" s="3">
        <f t="shared" si="34"/>
        <v>202</v>
      </c>
      <c r="E217" s="6">
        <f t="shared" si="27"/>
        <v>1881.7734556498599</v>
      </c>
      <c r="F217" s="6">
        <f t="shared" si="28"/>
        <v>1881.7734556498599</v>
      </c>
      <c r="G217" s="11" t="str">
        <f t="shared" si="31"/>
        <v>OK</v>
      </c>
      <c r="I217" s="3">
        <f t="shared" si="35"/>
        <v>202</v>
      </c>
      <c r="J217" s="6">
        <f t="shared" si="29"/>
        <v>2258.1281467798317</v>
      </c>
      <c r="K217" s="6">
        <f t="shared" si="30"/>
        <v>1505.4187645198881</v>
      </c>
      <c r="L217" s="11" t="str">
        <f t="shared" si="32"/>
        <v>OK</v>
      </c>
    </row>
    <row r="218" spans="1:12" x14ac:dyDescent="0.25">
      <c r="A218" s="3">
        <f t="shared" si="33"/>
        <v>203</v>
      </c>
      <c r="B218" s="6">
        <f>SimAmounts!N210</f>
        <v>2091.8796847948765</v>
      </c>
      <c r="C218" s="6"/>
      <c r="D218" s="3">
        <f t="shared" si="34"/>
        <v>203</v>
      </c>
      <c r="E218" s="6">
        <f t="shared" si="27"/>
        <v>1045.9398423974383</v>
      </c>
      <c r="F218" s="6">
        <f t="shared" si="28"/>
        <v>1045.9398423974383</v>
      </c>
      <c r="G218" s="11" t="str">
        <f t="shared" si="31"/>
        <v>OK</v>
      </c>
      <c r="I218" s="3">
        <f t="shared" si="35"/>
        <v>203</v>
      </c>
      <c r="J218" s="6">
        <f t="shared" si="29"/>
        <v>1255.1278108769259</v>
      </c>
      <c r="K218" s="6">
        <f t="shared" si="30"/>
        <v>836.75187391795066</v>
      </c>
      <c r="L218" s="11" t="str">
        <f t="shared" si="32"/>
        <v>OK</v>
      </c>
    </row>
    <row r="219" spans="1:12" x14ac:dyDescent="0.25">
      <c r="A219" s="3">
        <f t="shared" si="33"/>
        <v>204</v>
      </c>
      <c r="B219" s="6">
        <f>SimAmounts!N211</f>
        <v>21305.695956657226</v>
      </c>
      <c r="C219" s="6"/>
      <c r="D219" s="3">
        <f t="shared" si="34"/>
        <v>204</v>
      </c>
      <c r="E219" s="6">
        <f t="shared" si="27"/>
        <v>10652.847978328613</v>
      </c>
      <c r="F219" s="6">
        <f t="shared" si="28"/>
        <v>10652.847978328613</v>
      </c>
      <c r="G219" s="11" t="str">
        <f t="shared" si="31"/>
        <v>OK</v>
      </c>
      <c r="I219" s="3">
        <f t="shared" si="35"/>
        <v>204</v>
      </c>
      <c r="J219" s="6">
        <f t="shared" si="29"/>
        <v>12783.417573994335</v>
      </c>
      <c r="K219" s="6">
        <f t="shared" si="30"/>
        <v>8522.2783826628911</v>
      </c>
      <c r="L219" s="11" t="str">
        <f t="shared" si="32"/>
        <v>OK</v>
      </c>
    </row>
    <row r="220" spans="1:12" x14ac:dyDescent="0.25">
      <c r="A220" s="3">
        <f t="shared" si="33"/>
        <v>205</v>
      </c>
      <c r="B220" s="6">
        <f>SimAmounts!N212</f>
        <v>1416.3950941633291</v>
      </c>
      <c r="C220" s="6"/>
      <c r="D220" s="3">
        <f t="shared" si="34"/>
        <v>205</v>
      </c>
      <c r="E220" s="6">
        <f t="shared" si="27"/>
        <v>708.19754708166454</v>
      </c>
      <c r="F220" s="6">
        <f t="shared" si="28"/>
        <v>708.19754708166454</v>
      </c>
      <c r="G220" s="11" t="str">
        <f t="shared" si="31"/>
        <v>OK</v>
      </c>
      <c r="I220" s="3">
        <f t="shared" si="35"/>
        <v>205</v>
      </c>
      <c r="J220" s="6">
        <f t="shared" si="29"/>
        <v>849.83705649799742</v>
      </c>
      <c r="K220" s="6">
        <f t="shared" si="30"/>
        <v>566.55803766533165</v>
      </c>
      <c r="L220" s="11" t="str">
        <f t="shared" si="32"/>
        <v>OK</v>
      </c>
    </row>
    <row r="221" spans="1:12" x14ac:dyDescent="0.25">
      <c r="A221" s="3">
        <f t="shared" si="33"/>
        <v>206</v>
      </c>
      <c r="B221" s="6">
        <f>SimAmounts!N213</f>
        <v>0</v>
      </c>
      <c r="C221" s="6"/>
      <c r="D221" s="3">
        <f t="shared" si="34"/>
        <v>206</v>
      </c>
      <c r="E221" s="6">
        <f t="shared" si="27"/>
        <v>0</v>
      </c>
      <c r="F221" s="6">
        <f t="shared" si="28"/>
        <v>0</v>
      </c>
      <c r="G221" s="11" t="str">
        <f t="shared" si="31"/>
        <v>OK</v>
      </c>
      <c r="I221" s="3">
        <f t="shared" si="35"/>
        <v>206</v>
      </c>
      <c r="J221" s="6">
        <f t="shared" si="29"/>
        <v>0</v>
      </c>
      <c r="K221" s="6">
        <f t="shared" si="30"/>
        <v>0</v>
      </c>
      <c r="L221" s="11" t="str">
        <f t="shared" si="32"/>
        <v>OK</v>
      </c>
    </row>
    <row r="222" spans="1:12" x14ac:dyDescent="0.25">
      <c r="A222" s="3">
        <f t="shared" si="33"/>
        <v>207</v>
      </c>
      <c r="B222" s="6">
        <f>SimAmounts!N214</f>
        <v>101202.12388157489</v>
      </c>
      <c r="C222" s="6"/>
      <c r="D222" s="3">
        <f t="shared" si="34"/>
        <v>207</v>
      </c>
      <c r="E222" s="6">
        <f t="shared" si="27"/>
        <v>50601.061940787447</v>
      </c>
      <c r="F222" s="6">
        <f t="shared" si="28"/>
        <v>50601.061940787447</v>
      </c>
      <c r="G222" s="11" t="str">
        <f t="shared" si="31"/>
        <v>OK</v>
      </c>
      <c r="I222" s="3">
        <f t="shared" si="35"/>
        <v>207</v>
      </c>
      <c r="J222" s="6">
        <f t="shared" si="29"/>
        <v>60721.274328944935</v>
      </c>
      <c r="K222" s="6">
        <f t="shared" si="30"/>
        <v>40480.849552629959</v>
      </c>
      <c r="L222" s="11" t="str">
        <f t="shared" si="32"/>
        <v>OK</v>
      </c>
    </row>
    <row r="223" spans="1:12" x14ac:dyDescent="0.25">
      <c r="A223" s="3">
        <f t="shared" si="33"/>
        <v>208</v>
      </c>
      <c r="B223" s="6">
        <f>SimAmounts!N215</f>
        <v>115538.16257665836</v>
      </c>
      <c r="C223" s="6"/>
      <c r="D223" s="3">
        <f t="shared" si="34"/>
        <v>208</v>
      </c>
      <c r="E223" s="6">
        <f t="shared" si="27"/>
        <v>57769.08128832918</v>
      </c>
      <c r="F223" s="6">
        <f t="shared" si="28"/>
        <v>57769.08128832918</v>
      </c>
      <c r="G223" s="11" t="str">
        <f t="shared" si="31"/>
        <v>OK</v>
      </c>
      <c r="I223" s="3">
        <f t="shared" si="35"/>
        <v>208</v>
      </c>
      <c r="J223" s="6">
        <f t="shared" si="29"/>
        <v>69322.897545995016</v>
      </c>
      <c r="K223" s="6">
        <f t="shared" si="30"/>
        <v>46215.265030663344</v>
      </c>
      <c r="L223" s="11" t="str">
        <f t="shared" si="32"/>
        <v>OK</v>
      </c>
    </row>
    <row r="224" spans="1:12" x14ac:dyDescent="0.25">
      <c r="A224" s="3">
        <f t="shared" si="33"/>
        <v>209</v>
      </c>
      <c r="B224" s="6">
        <f>SimAmounts!N216</f>
        <v>43953.187225487796</v>
      </c>
      <c r="C224" s="6"/>
      <c r="D224" s="3">
        <f t="shared" si="34"/>
        <v>209</v>
      </c>
      <c r="E224" s="6">
        <f t="shared" si="27"/>
        <v>21976.593612743898</v>
      </c>
      <c r="F224" s="6">
        <f t="shared" si="28"/>
        <v>21976.593612743898</v>
      </c>
      <c r="G224" s="11" t="str">
        <f t="shared" si="31"/>
        <v>OK</v>
      </c>
      <c r="I224" s="3">
        <f t="shared" si="35"/>
        <v>209</v>
      </c>
      <c r="J224" s="6">
        <f t="shared" si="29"/>
        <v>26371.912335292676</v>
      </c>
      <c r="K224" s="6">
        <f t="shared" si="30"/>
        <v>17581.27489019512</v>
      </c>
      <c r="L224" s="11" t="str">
        <f t="shared" si="32"/>
        <v>OK</v>
      </c>
    </row>
    <row r="225" spans="1:12" x14ac:dyDescent="0.25">
      <c r="A225" s="3">
        <f t="shared" si="33"/>
        <v>210</v>
      </c>
      <c r="B225" s="6">
        <f>SimAmounts!N217</f>
        <v>51720.878816133009</v>
      </c>
      <c r="C225" s="6"/>
      <c r="D225" s="3">
        <f t="shared" si="34"/>
        <v>210</v>
      </c>
      <c r="E225" s="6">
        <f t="shared" si="27"/>
        <v>25860.439408066504</v>
      </c>
      <c r="F225" s="6">
        <f t="shared" si="28"/>
        <v>25860.439408066504</v>
      </c>
      <c r="G225" s="11" t="str">
        <f t="shared" si="31"/>
        <v>OK</v>
      </c>
      <c r="I225" s="3">
        <f t="shared" si="35"/>
        <v>210</v>
      </c>
      <c r="J225" s="6">
        <f t="shared" si="29"/>
        <v>31032.527289679805</v>
      </c>
      <c r="K225" s="6">
        <f t="shared" si="30"/>
        <v>20688.351526453203</v>
      </c>
      <c r="L225" s="11" t="str">
        <f t="shared" si="32"/>
        <v>OK</v>
      </c>
    </row>
    <row r="226" spans="1:12" x14ac:dyDescent="0.25">
      <c r="A226" s="3">
        <f t="shared" si="33"/>
        <v>211</v>
      </c>
      <c r="B226" s="6">
        <f>SimAmounts!N218</f>
        <v>41228.167907043644</v>
      </c>
      <c r="C226" s="6"/>
      <c r="D226" s="3">
        <f t="shared" si="34"/>
        <v>211</v>
      </c>
      <c r="E226" s="6">
        <f t="shared" si="27"/>
        <v>20614.083953521822</v>
      </c>
      <c r="F226" s="6">
        <f t="shared" si="28"/>
        <v>20614.083953521822</v>
      </c>
      <c r="G226" s="11" t="str">
        <f t="shared" si="31"/>
        <v>OK</v>
      </c>
      <c r="I226" s="3">
        <f t="shared" si="35"/>
        <v>211</v>
      </c>
      <c r="J226" s="6">
        <f t="shared" si="29"/>
        <v>24736.900744226186</v>
      </c>
      <c r="K226" s="6">
        <f t="shared" si="30"/>
        <v>16491.267162817458</v>
      </c>
      <c r="L226" s="11" t="str">
        <f t="shared" si="32"/>
        <v>OK</v>
      </c>
    </row>
    <row r="227" spans="1:12" x14ac:dyDescent="0.25">
      <c r="A227" s="3">
        <f t="shared" si="33"/>
        <v>212</v>
      </c>
      <c r="B227" s="6">
        <f>SimAmounts!N219</f>
        <v>14314.735139864035</v>
      </c>
      <c r="C227" s="6"/>
      <c r="D227" s="3">
        <f t="shared" si="34"/>
        <v>212</v>
      </c>
      <c r="E227" s="6">
        <f t="shared" si="27"/>
        <v>7157.3675699320174</v>
      </c>
      <c r="F227" s="6">
        <f t="shared" si="28"/>
        <v>7157.3675699320174</v>
      </c>
      <c r="G227" s="11" t="str">
        <f t="shared" si="31"/>
        <v>OK</v>
      </c>
      <c r="I227" s="3">
        <f t="shared" si="35"/>
        <v>212</v>
      </c>
      <c r="J227" s="6">
        <f t="shared" si="29"/>
        <v>8588.8410839184216</v>
      </c>
      <c r="K227" s="6">
        <f t="shared" si="30"/>
        <v>5725.8940559456141</v>
      </c>
      <c r="L227" s="11" t="str">
        <f t="shared" si="32"/>
        <v>OK</v>
      </c>
    </row>
    <row r="228" spans="1:12" x14ac:dyDescent="0.25">
      <c r="A228" s="3">
        <f t="shared" si="33"/>
        <v>213</v>
      </c>
      <c r="B228" s="6">
        <f>SimAmounts!N220</f>
        <v>51187.349600633417</v>
      </c>
      <c r="C228" s="6"/>
      <c r="D228" s="3">
        <f t="shared" si="34"/>
        <v>213</v>
      </c>
      <c r="E228" s="6">
        <f t="shared" si="27"/>
        <v>25593.674800316709</v>
      </c>
      <c r="F228" s="6">
        <f t="shared" si="28"/>
        <v>25593.674800316709</v>
      </c>
      <c r="G228" s="11" t="str">
        <f t="shared" si="31"/>
        <v>OK</v>
      </c>
      <c r="I228" s="3">
        <f t="shared" si="35"/>
        <v>213</v>
      </c>
      <c r="J228" s="6">
        <f t="shared" si="29"/>
        <v>30712.409760380047</v>
      </c>
      <c r="K228" s="6">
        <f t="shared" si="30"/>
        <v>20474.93984025337</v>
      </c>
      <c r="L228" s="11" t="str">
        <f t="shared" si="32"/>
        <v>OK</v>
      </c>
    </row>
    <row r="229" spans="1:12" x14ac:dyDescent="0.25">
      <c r="A229" s="3">
        <f t="shared" si="33"/>
        <v>214</v>
      </c>
      <c r="B229" s="6">
        <f>SimAmounts!N221</f>
        <v>239243.66478724021</v>
      </c>
      <c r="C229" s="6"/>
      <c r="D229" s="3">
        <f t="shared" si="34"/>
        <v>214</v>
      </c>
      <c r="E229" s="6">
        <f t="shared" si="27"/>
        <v>119621.8323936201</v>
      </c>
      <c r="F229" s="6">
        <f t="shared" si="28"/>
        <v>119621.8323936201</v>
      </c>
      <c r="G229" s="11" t="str">
        <f t="shared" si="31"/>
        <v>OK</v>
      </c>
      <c r="I229" s="3">
        <f t="shared" si="35"/>
        <v>214</v>
      </c>
      <c r="J229" s="6">
        <f t="shared" si="29"/>
        <v>143546.1988723441</v>
      </c>
      <c r="K229" s="6">
        <f t="shared" si="30"/>
        <v>95697.465914896093</v>
      </c>
      <c r="L229" s="11" t="str">
        <f t="shared" si="32"/>
        <v>OK</v>
      </c>
    </row>
    <row r="230" spans="1:12" x14ac:dyDescent="0.25">
      <c r="A230" s="3">
        <f t="shared" si="33"/>
        <v>215</v>
      </c>
      <c r="B230" s="6">
        <f>SimAmounts!N222</f>
        <v>28363.685406572713</v>
      </c>
      <c r="C230" s="6"/>
      <c r="D230" s="3">
        <f t="shared" si="34"/>
        <v>215</v>
      </c>
      <c r="E230" s="6">
        <f t="shared" si="27"/>
        <v>14181.842703286356</v>
      </c>
      <c r="F230" s="6">
        <f t="shared" si="28"/>
        <v>14181.842703286356</v>
      </c>
      <c r="G230" s="11" t="str">
        <f t="shared" si="31"/>
        <v>OK</v>
      </c>
      <c r="I230" s="3">
        <f t="shared" si="35"/>
        <v>215</v>
      </c>
      <c r="J230" s="6">
        <f t="shared" si="29"/>
        <v>17018.211243943628</v>
      </c>
      <c r="K230" s="6">
        <f t="shared" si="30"/>
        <v>11345.474162629085</v>
      </c>
      <c r="L230" s="11" t="str">
        <f t="shared" si="32"/>
        <v>OK</v>
      </c>
    </row>
    <row r="231" spans="1:12" x14ac:dyDescent="0.25">
      <c r="A231" s="3">
        <f t="shared" si="33"/>
        <v>216</v>
      </c>
      <c r="B231" s="6">
        <f>SimAmounts!N223</f>
        <v>43250.681955172498</v>
      </c>
      <c r="C231" s="6"/>
      <c r="D231" s="3">
        <f t="shared" si="34"/>
        <v>216</v>
      </c>
      <c r="E231" s="6">
        <f t="shared" si="27"/>
        <v>21625.340977586249</v>
      </c>
      <c r="F231" s="6">
        <f t="shared" si="28"/>
        <v>21625.340977586249</v>
      </c>
      <c r="G231" s="11" t="str">
        <f t="shared" si="31"/>
        <v>OK</v>
      </c>
      <c r="I231" s="3">
        <f t="shared" si="35"/>
        <v>216</v>
      </c>
      <c r="J231" s="6">
        <f t="shared" si="29"/>
        <v>25950.409173103497</v>
      </c>
      <c r="K231" s="6">
        <f t="shared" si="30"/>
        <v>17300.272782069002</v>
      </c>
      <c r="L231" s="11" t="str">
        <f t="shared" si="32"/>
        <v>OK</v>
      </c>
    </row>
    <row r="232" spans="1:12" x14ac:dyDescent="0.25">
      <c r="A232" s="3">
        <f t="shared" si="33"/>
        <v>217</v>
      </c>
      <c r="B232" s="6">
        <f>SimAmounts!N224</f>
        <v>100702.33928652652</v>
      </c>
      <c r="C232" s="6"/>
      <c r="D232" s="3">
        <f t="shared" si="34"/>
        <v>217</v>
      </c>
      <c r="E232" s="6">
        <f t="shared" si="27"/>
        <v>50351.16964326326</v>
      </c>
      <c r="F232" s="6">
        <f t="shared" si="28"/>
        <v>50351.16964326326</v>
      </c>
      <c r="G232" s="11" t="str">
        <f t="shared" si="31"/>
        <v>OK</v>
      </c>
      <c r="I232" s="3">
        <f t="shared" si="35"/>
        <v>217</v>
      </c>
      <c r="J232" s="6">
        <f t="shared" si="29"/>
        <v>60421.403571915907</v>
      </c>
      <c r="K232" s="6">
        <f t="shared" si="30"/>
        <v>40280.935714610612</v>
      </c>
      <c r="L232" s="11" t="str">
        <f t="shared" si="32"/>
        <v>OK</v>
      </c>
    </row>
    <row r="233" spans="1:12" x14ac:dyDescent="0.25">
      <c r="A233" s="3">
        <f t="shared" si="33"/>
        <v>218</v>
      </c>
      <c r="B233" s="6">
        <f>SimAmounts!N225</f>
        <v>7572.200951263083</v>
      </c>
      <c r="C233" s="6"/>
      <c r="D233" s="3">
        <f t="shared" si="34"/>
        <v>218</v>
      </c>
      <c r="E233" s="6">
        <f t="shared" si="27"/>
        <v>3786.1004756315415</v>
      </c>
      <c r="F233" s="6">
        <f t="shared" si="28"/>
        <v>3786.1004756315415</v>
      </c>
      <c r="G233" s="11" t="str">
        <f t="shared" si="31"/>
        <v>OK</v>
      </c>
      <c r="I233" s="3">
        <f t="shared" si="35"/>
        <v>218</v>
      </c>
      <c r="J233" s="6">
        <f t="shared" si="29"/>
        <v>4543.3205707578491</v>
      </c>
      <c r="K233" s="6">
        <f t="shared" si="30"/>
        <v>3028.8803805052335</v>
      </c>
      <c r="L233" s="11" t="str">
        <f t="shared" si="32"/>
        <v>OK</v>
      </c>
    </row>
    <row r="234" spans="1:12" x14ac:dyDescent="0.25">
      <c r="A234" s="3">
        <f t="shared" si="33"/>
        <v>219</v>
      </c>
      <c r="B234" s="6">
        <f>SimAmounts!N226</f>
        <v>68263.00280529802</v>
      </c>
      <c r="C234" s="6"/>
      <c r="D234" s="3">
        <f t="shared" si="34"/>
        <v>219</v>
      </c>
      <c r="E234" s="6">
        <f t="shared" si="27"/>
        <v>34131.50140264901</v>
      </c>
      <c r="F234" s="6">
        <f t="shared" si="28"/>
        <v>34131.50140264901</v>
      </c>
      <c r="G234" s="11" t="str">
        <f t="shared" si="31"/>
        <v>OK</v>
      </c>
      <c r="I234" s="3">
        <f t="shared" si="35"/>
        <v>219</v>
      </c>
      <c r="J234" s="6">
        <f t="shared" si="29"/>
        <v>40957.801683178812</v>
      </c>
      <c r="K234" s="6">
        <f t="shared" si="30"/>
        <v>27305.201122119208</v>
      </c>
      <c r="L234" s="11" t="str">
        <f t="shared" si="32"/>
        <v>OK</v>
      </c>
    </row>
    <row r="235" spans="1:12" x14ac:dyDescent="0.25">
      <c r="A235" s="3">
        <f t="shared" si="33"/>
        <v>220</v>
      </c>
      <c r="B235" s="6">
        <f>SimAmounts!N227</f>
        <v>20937.967851896243</v>
      </c>
      <c r="C235" s="6"/>
      <c r="D235" s="3">
        <f t="shared" si="34"/>
        <v>220</v>
      </c>
      <c r="E235" s="6">
        <f t="shared" si="27"/>
        <v>10468.983925948121</v>
      </c>
      <c r="F235" s="6">
        <f t="shared" si="28"/>
        <v>10468.983925948121</v>
      </c>
      <c r="G235" s="11" t="str">
        <f t="shared" si="31"/>
        <v>OK</v>
      </c>
      <c r="I235" s="3">
        <f t="shared" si="35"/>
        <v>220</v>
      </c>
      <c r="J235" s="6">
        <f t="shared" si="29"/>
        <v>12562.780711137746</v>
      </c>
      <c r="K235" s="6">
        <f t="shared" si="30"/>
        <v>8375.1871407584968</v>
      </c>
      <c r="L235" s="11" t="str">
        <f t="shared" si="32"/>
        <v>OK</v>
      </c>
    </row>
    <row r="236" spans="1:12" x14ac:dyDescent="0.25">
      <c r="A236" s="3">
        <f t="shared" si="33"/>
        <v>221</v>
      </c>
      <c r="B236" s="6">
        <f>SimAmounts!N228</f>
        <v>16411.409552676207</v>
      </c>
      <c r="C236" s="6"/>
      <c r="D236" s="3">
        <f t="shared" si="34"/>
        <v>221</v>
      </c>
      <c r="E236" s="6">
        <f t="shared" si="27"/>
        <v>8205.7047763381033</v>
      </c>
      <c r="F236" s="6">
        <f t="shared" si="28"/>
        <v>8205.7047763381033</v>
      </c>
      <c r="G236" s="11" t="str">
        <f t="shared" si="31"/>
        <v>OK</v>
      </c>
      <c r="I236" s="3">
        <f t="shared" si="35"/>
        <v>221</v>
      </c>
      <c r="J236" s="6">
        <f t="shared" si="29"/>
        <v>9846.8457316057247</v>
      </c>
      <c r="K236" s="6">
        <f t="shared" si="30"/>
        <v>6564.5638210704828</v>
      </c>
      <c r="L236" s="11" t="str">
        <f t="shared" si="32"/>
        <v>OK</v>
      </c>
    </row>
    <row r="237" spans="1:12" x14ac:dyDescent="0.25">
      <c r="A237" s="3">
        <f t="shared" si="33"/>
        <v>222</v>
      </c>
      <c r="B237" s="6">
        <f>SimAmounts!N229</f>
        <v>2760.1898546181569</v>
      </c>
      <c r="C237" s="6"/>
      <c r="D237" s="3">
        <f t="shared" si="34"/>
        <v>222</v>
      </c>
      <c r="E237" s="6">
        <f t="shared" si="27"/>
        <v>1380.0949273090785</v>
      </c>
      <c r="F237" s="6">
        <f t="shared" si="28"/>
        <v>1380.0949273090785</v>
      </c>
      <c r="G237" s="11" t="str">
        <f t="shared" si="31"/>
        <v>OK</v>
      </c>
      <c r="I237" s="3">
        <f t="shared" si="35"/>
        <v>222</v>
      </c>
      <c r="J237" s="6">
        <f t="shared" si="29"/>
        <v>1656.1139127708941</v>
      </c>
      <c r="K237" s="6">
        <f t="shared" si="30"/>
        <v>1104.0759418472628</v>
      </c>
      <c r="L237" s="11" t="str">
        <f t="shared" si="32"/>
        <v>OK</v>
      </c>
    </row>
    <row r="238" spans="1:12" x14ac:dyDescent="0.25">
      <c r="A238" s="3">
        <f t="shared" si="33"/>
        <v>223</v>
      </c>
      <c r="B238" s="6">
        <f>SimAmounts!N230</f>
        <v>7916.4578695309337</v>
      </c>
      <c r="C238" s="6"/>
      <c r="D238" s="3">
        <f t="shared" si="34"/>
        <v>223</v>
      </c>
      <c r="E238" s="6">
        <f t="shared" si="27"/>
        <v>3958.2289347654669</v>
      </c>
      <c r="F238" s="6">
        <f t="shared" si="28"/>
        <v>3958.2289347654669</v>
      </c>
      <c r="G238" s="11" t="str">
        <f t="shared" si="31"/>
        <v>OK</v>
      </c>
      <c r="I238" s="3">
        <f t="shared" si="35"/>
        <v>223</v>
      </c>
      <c r="J238" s="6">
        <f t="shared" si="29"/>
        <v>4749.8747217185601</v>
      </c>
      <c r="K238" s="6">
        <f t="shared" si="30"/>
        <v>3166.5831478123737</v>
      </c>
      <c r="L238" s="11" t="str">
        <f t="shared" si="32"/>
        <v>OK</v>
      </c>
    </row>
    <row r="239" spans="1:12" x14ac:dyDescent="0.25">
      <c r="A239" s="3">
        <f t="shared" si="33"/>
        <v>224</v>
      </c>
      <c r="B239" s="6">
        <f>SimAmounts!N231</f>
        <v>450307.42817063053</v>
      </c>
      <c r="C239" s="6"/>
      <c r="D239" s="3">
        <f t="shared" si="34"/>
        <v>224</v>
      </c>
      <c r="E239" s="6">
        <f t="shared" si="27"/>
        <v>250307.42817063053</v>
      </c>
      <c r="F239" s="6">
        <f t="shared" si="28"/>
        <v>200000</v>
      </c>
      <c r="G239" s="11" t="str">
        <f t="shared" si="31"/>
        <v>OK</v>
      </c>
      <c r="I239" s="3">
        <f t="shared" si="35"/>
        <v>224</v>
      </c>
      <c r="J239" s="6">
        <f t="shared" si="29"/>
        <v>270184.4569023783</v>
      </c>
      <c r="K239" s="6">
        <f t="shared" si="30"/>
        <v>180122.97126825224</v>
      </c>
      <c r="L239" s="11" t="str">
        <f t="shared" si="32"/>
        <v>OK</v>
      </c>
    </row>
    <row r="240" spans="1:12" x14ac:dyDescent="0.25">
      <c r="A240" s="3">
        <f t="shared" si="33"/>
        <v>225</v>
      </c>
      <c r="B240" s="6">
        <f>SimAmounts!N232</f>
        <v>142607.28318681355</v>
      </c>
      <c r="C240" s="6"/>
      <c r="D240" s="3">
        <f t="shared" si="34"/>
        <v>225</v>
      </c>
      <c r="E240" s="6">
        <f t="shared" si="27"/>
        <v>71303.641593406777</v>
      </c>
      <c r="F240" s="6">
        <f t="shared" si="28"/>
        <v>71303.641593406777</v>
      </c>
      <c r="G240" s="11" t="str">
        <f t="shared" si="31"/>
        <v>OK</v>
      </c>
      <c r="I240" s="3">
        <f t="shared" si="35"/>
        <v>225</v>
      </c>
      <c r="J240" s="6">
        <f t="shared" si="29"/>
        <v>85564.369912088121</v>
      </c>
      <c r="K240" s="6">
        <f t="shared" si="30"/>
        <v>57042.913274725426</v>
      </c>
      <c r="L240" s="11" t="str">
        <f t="shared" si="32"/>
        <v>OK</v>
      </c>
    </row>
    <row r="241" spans="1:12" x14ac:dyDescent="0.25">
      <c r="A241" s="3">
        <f t="shared" si="33"/>
        <v>226</v>
      </c>
      <c r="B241" s="6">
        <f>SimAmounts!N233</f>
        <v>44071.328642662978</v>
      </c>
      <c r="C241" s="6"/>
      <c r="D241" s="3">
        <f t="shared" si="34"/>
        <v>226</v>
      </c>
      <c r="E241" s="6">
        <f t="shared" si="27"/>
        <v>22035.664321331489</v>
      </c>
      <c r="F241" s="6">
        <f t="shared" si="28"/>
        <v>22035.664321331489</v>
      </c>
      <c r="G241" s="11" t="str">
        <f t="shared" si="31"/>
        <v>OK</v>
      </c>
      <c r="I241" s="3">
        <f t="shared" si="35"/>
        <v>226</v>
      </c>
      <c r="J241" s="6">
        <f t="shared" si="29"/>
        <v>26442.797185597785</v>
      </c>
      <c r="K241" s="6">
        <f t="shared" si="30"/>
        <v>17628.531457065194</v>
      </c>
      <c r="L241" s="11" t="str">
        <f t="shared" si="32"/>
        <v>OK</v>
      </c>
    </row>
    <row r="242" spans="1:12" x14ac:dyDescent="0.25">
      <c r="A242" s="3">
        <f t="shared" si="33"/>
        <v>227</v>
      </c>
      <c r="B242" s="6">
        <f>SimAmounts!N234</f>
        <v>53367.576396766679</v>
      </c>
      <c r="C242" s="6"/>
      <c r="D242" s="3">
        <f t="shared" si="34"/>
        <v>227</v>
      </c>
      <c r="E242" s="6">
        <f t="shared" si="27"/>
        <v>26683.788198383339</v>
      </c>
      <c r="F242" s="6">
        <f t="shared" si="28"/>
        <v>26683.788198383339</v>
      </c>
      <c r="G242" s="11" t="str">
        <f t="shared" si="31"/>
        <v>OK</v>
      </c>
      <c r="I242" s="3">
        <f t="shared" si="35"/>
        <v>227</v>
      </c>
      <c r="J242" s="6">
        <f t="shared" si="29"/>
        <v>32020.545838060007</v>
      </c>
      <c r="K242" s="6">
        <f t="shared" si="30"/>
        <v>21347.030558706672</v>
      </c>
      <c r="L242" s="11" t="str">
        <f t="shared" si="32"/>
        <v>OK</v>
      </c>
    </row>
    <row r="243" spans="1:12" x14ac:dyDescent="0.25">
      <c r="A243" s="3">
        <f t="shared" si="33"/>
        <v>228</v>
      </c>
      <c r="B243" s="6">
        <f>SimAmounts!N235</f>
        <v>80356.760305289397</v>
      </c>
      <c r="C243" s="6"/>
      <c r="D243" s="3">
        <f t="shared" si="34"/>
        <v>228</v>
      </c>
      <c r="E243" s="6">
        <f t="shared" si="27"/>
        <v>40178.380152644699</v>
      </c>
      <c r="F243" s="6">
        <f t="shared" si="28"/>
        <v>40178.380152644699</v>
      </c>
      <c r="G243" s="11" t="str">
        <f t="shared" si="31"/>
        <v>OK</v>
      </c>
      <c r="I243" s="3">
        <f t="shared" si="35"/>
        <v>228</v>
      </c>
      <c r="J243" s="6">
        <f t="shared" si="29"/>
        <v>48214.056183173641</v>
      </c>
      <c r="K243" s="6">
        <f t="shared" si="30"/>
        <v>32142.70412211576</v>
      </c>
      <c r="L243" s="11" t="str">
        <f t="shared" si="32"/>
        <v>OK</v>
      </c>
    </row>
    <row r="244" spans="1:12" x14ac:dyDescent="0.25">
      <c r="A244" s="3">
        <f t="shared" si="33"/>
        <v>229</v>
      </c>
      <c r="B244" s="6">
        <f>SimAmounts!N236</f>
        <v>221448.57829347916</v>
      </c>
      <c r="C244" s="6"/>
      <c r="D244" s="3">
        <f t="shared" si="34"/>
        <v>229</v>
      </c>
      <c r="E244" s="6">
        <f t="shared" si="27"/>
        <v>110724.28914673958</v>
      </c>
      <c r="F244" s="6">
        <f t="shared" si="28"/>
        <v>110724.28914673958</v>
      </c>
      <c r="G244" s="11" t="str">
        <f t="shared" si="31"/>
        <v>OK</v>
      </c>
      <c r="I244" s="3">
        <f t="shared" si="35"/>
        <v>229</v>
      </c>
      <c r="J244" s="6">
        <f t="shared" si="29"/>
        <v>132869.14697608748</v>
      </c>
      <c r="K244" s="6">
        <f t="shared" si="30"/>
        <v>88579.431317391674</v>
      </c>
      <c r="L244" s="11" t="str">
        <f t="shared" si="32"/>
        <v>OK</v>
      </c>
    </row>
    <row r="245" spans="1:12" x14ac:dyDescent="0.25">
      <c r="A245" s="3">
        <f t="shared" si="33"/>
        <v>230</v>
      </c>
      <c r="B245" s="6">
        <f>SimAmounts!N237</f>
        <v>27361.650023606635</v>
      </c>
      <c r="C245" s="6"/>
      <c r="D245" s="3">
        <f t="shared" si="34"/>
        <v>230</v>
      </c>
      <c r="E245" s="6">
        <f t="shared" si="27"/>
        <v>13680.825011803317</v>
      </c>
      <c r="F245" s="6">
        <f t="shared" si="28"/>
        <v>13680.825011803317</v>
      </c>
      <c r="G245" s="11" t="str">
        <f t="shared" si="31"/>
        <v>OK</v>
      </c>
      <c r="I245" s="3">
        <f t="shared" si="35"/>
        <v>230</v>
      </c>
      <c r="J245" s="6">
        <f t="shared" si="29"/>
        <v>16416.990014163981</v>
      </c>
      <c r="K245" s="6">
        <f t="shared" si="30"/>
        <v>10944.660009442654</v>
      </c>
      <c r="L245" s="11" t="str">
        <f t="shared" si="32"/>
        <v>OK</v>
      </c>
    </row>
    <row r="246" spans="1:12" x14ac:dyDescent="0.25">
      <c r="A246" s="3">
        <f t="shared" si="33"/>
        <v>231</v>
      </c>
      <c r="B246" s="6">
        <f>SimAmounts!N238</f>
        <v>66026.746397129187</v>
      </c>
      <c r="C246" s="6"/>
      <c r="D246" s="3">
        <f t="shared" si="34"/>
        <v>231</v>
      </c>
      <c r="E246" s="6">
        <f t="shared" si="27"/>
        <v>33013.373198564594</v>
      </c>
      <c r="F246" s="6">
        <f t="shared" si="28"/>
        <v>33013.373198564594</v>
      </c>
      <c r="G246" s="11" t="str">
        <f t="shared" si="31"/>
        <v>OK</v>
      </c>
      <c r="I246" s="3">
        <f t="shared" si="35"/>
        <v>231</v>
      </c>
      <c r="J246" s="6">
        <f t="shared" si="29"/>
        <v>39616.047838277511</v>
      </c>
      <c r="K246" s="6">
        <f t="shared" si="30"/>
        <v>26410.698558851676</v>
      </c>
      <c r="L246" s="11" t="str">
        <f t="shared" si="32"/>
        <v>OK</v>
      </c>
    </row>
    <row r="247" spans="1:12" x14ac:dyDescent="0.25">
      <c r="A247" s="3">
        <f t="shared" si="33"/>
        <v>232</v>
      </c>
      <c r="B247" s="6">
        <f>SimAmounts!N239</f>
        <v>70856.004225328754</v>
      </c>
      <c r="C247" s="6"/>
      <c r="D247" s="3">
        <f t="shared" si="34"/>
        <v>232</v>
      </c>
      <c r="E247" s="6">
        <f t="shared" si="27"/>
        <v>35428.002112664377</v>
      </c>
      <c r="F247" s="6">
        <f t="shared" si="28"/>
        <v>35428.002112664377</v>
      </c>
      <c r="G247" s="11" t="str">
        <f t="shared" si="31"/>
        <v>OK</v>
      </c>
      <c r="I247" s="3">
        <f t="shared" si="35"/>
        <v>232</v>
      </c>
      <c r="J247" s="6">
        <f t="shared" si="29"/>
        <v>42513.602535197249</v>
      </c>
      <c r="K247" s="6">
        <f t="shared" si="30"/>
        <v>28342.401690131504</v>
      </c>
      <c r="L247" s="11" t="str">
        <f t="shared" si="32"/>
        <v>OK</v>
      </c>
    </row>
    <row r="248" spans="1:12" x14ac:dyDescent="0.25">
      <c r="A248" s="3">
        <f t="shared" si="33"/>
        <v>233</v>
      </c>
      <c r="B248" s="6">
        <f>SimAmounts!N240</f>
        <v>209715.84983156255</v>
      </c>
      <c r="C248" s="6"/>
      <c r="D248" s="3">
        <f t="shared" si="34"/>
        <v>233</v>
      </c>
      <c r="E248" s="6">
        <f t="shared" si="27"/>
        <v>104857.92491578127</v>
      </c>
      <c r="F248" s="6">
        <f t="shared" si="28"/>
        <v>104857.92491578127</v>
      </c>
      <c r="G248" s="11" t="str">
        <f t="shared" si="31"/>
        <v>OK</v>
      </c>
      <c r="I248" s="3">
        <f t="shared" si="35"/>
        <v>233</v>
      </c>
      <c r="J248" s="6">
        <f t="shared" si="29"/>
        <v>125829.50989893753</v>
      </c>
      <c r="K248" s="6">
        <f t="shared" si="30"/>
        <v>83886.339932625022</v>
      </c>
      <c r="L248" s="11" t="str">
        <f t="shared" si="32"/>
        <v>OK</v>
      </c>
    </row>
    <row r="249" spans="1:12" x14ac:dyDescent="0.25">
      <c r="A249" s="3">
        <f t="shared" si="33"/>
        <v>234</v>
      </c>
      <c r="B249" s="6">
        <f>SimAmounts!N241</f>
        <v>1295350.3569911006</v>
      </c>
      <c r="C249" s="6"/>
      <c r="D249" s="3">
        <f t="shared" si="34"/>
        <v>234</v>
      </c>
      <c r="E249" s="6">
        <f t="shared" si="27"/>
        <v>1095350.3569911006</v>
      </c>
      <c r="F249" s="6">
        <f t="shared" si="28"/>
        <v>200000</v>
      </c>
      <c r="G249" s="11" t="str">
        <f t="shared" si="31"/>
        <v>OK</v>
      </c>
      <c r="I249" s="3">
        <f t="shared" si="35"/>
        <v>234</v>
      </c>
      <c r="J249" s="6">
        <f t="shared" si="29"/>
        <v>1045350.3569911006</v>
      </c>
      <c r="K249" s="6">
        <f t="shared" si="30"/>
        <v>250000</v>
      </c>
      <c r="L249" s="11" t="str">
        <f t="shared" si="32"/>
        <v>OK</v>
      </c>
    </row>
    <row r="250" spans="1:12" x14ac:dyDescent="0.25">
      <c r="A250" s="3">
        <f t="shared" si="33"/>
        <v>235</v>
      </c>
      <c r="B250" s="6">
        <f>SimAmounts!N242</f>
        <v>56084.35419104094</v>
      </c>
      <c r="C250" s="6"/>
      <c r="D250" s="3">
        <f t="shared" si="34"/>
        <v>235</v>
      </c>
      <c r="E250" s="6">
        <f t="shared" si="27"/>
        <v>28042.17709552047</v>
      </c>
      <c r="F250" s="6">
        <f t="shared" si="28"/>
        <v>28042.17709552047</v>
      </c>
      <c r="G250" s="11" t="str">
        <f t="shared" si="31"/>
        <v>OK</v>
      </c>
      <c r="I250" s="3">
        <f t="shared" si="35"/>
        <v>235</v>
      </c>
      <c r="J250" s="6">
        <f t="shared" si="29"/>
        <v>33650.612514624561</v>
      </c>
      <c r="K250" s="6">
        <f t="shared" si="30"/>
        <v>22433.741676416379</v>
      </c>
      <c r="L250" s="11" t="str">
        <f t="shared" si="32"/>
        <v>OK</v>
      </c>
    </row>
    <row r="251" spans="1:12" x14ac:dyDescent="0.25">
      <c r="A251" s="3">
        <f t="shared" si="33"/>
        <v>236</v>
      </c>
      <c r="B251" s="6">
        <f>SimAmounts!N243</f>
        <v>0</v>
      </c>
      <c r="C251" s="6"/>
      <c r="D251" s="3">
        <f t="shared" si="34"/>
        <v>236</v>
      </c>
      <c r="E251" s="6">
        <f t="shared" si="27"/>
        <v>0</v>
      </c>
      <c r="F251" s="6">
        <f t="shared" si="28"/>
        <v>0</v>
      </c>
      <c r="G251" s="11" t="str">
        <f t="shared" si="31"/>
        <v>OK</v>
      </c>
      <c r="I251" s="3">
        <f t="shared" si="35"/>
        <v>236</v>
      </c>
      <c r="J251" s="6">
        <f t="shared" si="29"/>
        <v>0</v>
      </c>
      <c r="K251" s="6">
        <f t="shared" si="30"/>
        <v>0</v>
      </c>
      <c r="L251" s="11" t="str">
        <f t="shared" si="32"/>
        <v>OK</v>
      </c>
    </row>
    <row r="252" spans="1:12" x14ac:dyDescent="0.25">
      <c r="A252" s="3">
        <f t="shared" si="33"/>
        <v>237</v>
      </c>
      <c r="B252" s="6">
        <f>SimAmounts!N244</f>
        <v>91759.236501675099</v>
      </c>
      <c r="C252" s="6"/>
      <c r="D252" s="3">
        <f t="shared" si="34"/>
        <v>237</v>
      </c>
      <c r="E252" s="6">
        <f t="shared" si="27"/>
        <v>45879.61825083755</v>
      </c>
      <c r="F252" s="6">
        <f t="shared" si="28"/>
        <v>45879.61825083755</v>
      </c>
      <c r="G252" s="11" t="str">
        <f t="shared" si="31"/>
        <v>OK</v>
      </c>
      <c r="I252" s="3">
        <f t="shared" si="35"/>
        <v>237</v>
      </c>
      <c r="J252" s="6">
        <f t="shared" si="29"/>
        <v>55055.541901005061</v>
      </c>
      <c r="K252" s="6">
        <f t="shared" si="30"/>
        <v>36703.694600670038</v>
      </c>
      <c r="L252" s="11" t="str">
        <f t="shared" si="32"/>
        <v>OK</v>
      </c>
    </row>
    <row r="253" spans="1:12" x14ac:dyDescent="0.25">
      <c r="A253" s="3">
        <f t="shared" si="33"/>
        <v>238</v>
      </c>
      <c r="B253" s="6">
        <f>SimAmounts!N245</f>
        <v>32614.434460804601</v>
      </c>
      <c r="C253" s="6"/>
      <c r="D253" s="3">
        <f t="shared" si="34"/>
        <v>238</v>
      </c>
      <c r="E253" s="6">
        <f t="shared" si="27"/>
        <v>16307.217230402301</v>
      </c>
      <c r="F253" s="6">
        <f t="shared" si="28"/>
        <v>16307.217230402301</v>
      </c>
      <c r="G253" s="11" t="str">
        <f t="shared" si="31"/>
        <v>OK</v>
      </c>
      <c r="I253" s="3">
        <f t="shared" si="35"/>
        <v>238</v>
      </c>
      <c r="J253" s="6">
        <f t="shared" si="29"/>
        <v>19568.660676482759</v>
      </c>
      <c r="K253" s="6">
        <f t="shared" si="30"/>
        <v>13045.773784321842</v>
      </c>
      <c r="L253" s="11" t="str">
        <f t="shared" si="32"/>
        <v>OK</v>
      </c>
    </row>
    <row r="254" spans="1:12" x14ac:dyDescent="0.25">
      <c r="A254" s="3">
        <f t="shared" si="33"/>
        <v>239</v>
      </c>
      <c r="B254" s="6">
        <f>SimAmounts!N246</f>
        <v>47012.308659020833</v>
      </c>
      <c r="C254" s="6"/>
      <c r="D254" s="3">
        <f t="shared" si="34"/>
        <v>239</v>
      </c>
      <c r="E254" s="6">
        <f t="shared" si="27"/>
        <v>23506.154329510417</v>
      </c>
      <c r="F254" s="6">
        <f t="shared" si="28"/>
        <v>23506.154329510417</v>
      </c>
      <c r="G254" s="11" t="str">
        <f t="shared" si="31"/>
        <v>OK</v>
      </c>
      <c r="I254" s="3">
        <f t="shared" si="35"/>
        <v>239</v>
      </c>
      <c r="J254" s="6">
        <f t="shared" si="29"/>
        <v>28207.385195412498</v>
      </c>
      <c r="K254" s="6">
        <f t="shared" si="30"/>
        <v>18804.923463608335</v>
      </c>
      <c r="L254" s="11" t="str">
        <f t="shared" si="32"/>
        <v>OK</v>
      </c>
    </row>
    <row r="255" spans="1:12" x14ac:dyDescent="0.25">
      <c r="A255" s="3">
        <f t="shared" si="33"/>
        <v>240</v>
      </c>
      <c r="B255" s="6">
        <f>SimAmounts!N247</f>
        <v>64848.149822928564</v>
      </c>
      <c r="C255" s="6"/>
      <c r="D255" s="3">
        <f t="shared" si="34"/>
        <v>240</v>
      </c>
      <c r="E255" s="6">
        <f t="shared" si="27"/>
        <v>32424.074911464282</v>
      </c>
      <c r="F255" s="6">
        <f t="shared" si="28"/>
        <v>32424.074911464282</v>
      </c>
      <c r="G255" s="11" t="str">
        <f t="shared" si="31"/>
        <v>OK</v>
      </c>
      <c r="I255" s="3">
        <f t="shared" si="35"/>
        <v>240</v>
      </c>
      <c r="J255" s="6">
        <f t="shared" si="29"/>
        <v>38908.889893757136</v>
      </c>
      <c r="K255" s="6">
        <f t="shared" si="30"/>
        <v>25939.259929171429</v>
      </c>
      <c r="L255" s="11" t="str">
        <f t="shared" si="32"/>
        <v>OK</v>
      </c>
    </row>
    <row r="256" spans="1:12" x14ac:dyDescent="0.25">
      <c r="A256" s="3">
        <f t="shared" si="33"/>
        <v>241</v>
      </c>
      <c r="B256" s="6">
        <f>SimAmounts!N248</f>
        <v>32559.221586253134</v>
      </c>
      <c r="C256" s="6"/>
      <c r="D256" s="3">
        <f t="shared" si="34"/>
        <v>241</v>
      </c>
      <c r="E256" s="6">
        <f t="shared" si="27"/>
        <v>16279.610793126567</v>
      </c>
      <c r="F256" s="6">
        <f t="shared" si="28"/>
        <v>16279.610793126567</v>
      </c>
      <c r="G256" s="11" t="str">
        <f t="shared" si="31"/>
        <v>OK</v>
      </c>
      <c r="I256" s="3">
        <f t="shared" si="35"/>
        <v>241</v>
      </c>
      <c r="J256" s="6">
        <f t="shared" si="29"/>
        <v>19535.53295175188</v>
      </c>
      <c r="K256" s="6">
        <f t="shared" si="30"/>
        <v>13023.688634501254</v>
      </c>
      <c r="L256" s="11" t="str">
        <f t="shared" si="32"/>
        <v>OK</v>
      </c>
    </row>
    <row r="257" spans="1:12" x14ac:dyDescent="0.25">
      <c r="A257" s="3">
        <f t="shared" si="33"/>
        <v>242</v>
      </c>
      <c r="B257" s="6">
        <f>SimAmounts!N249</f>
        <v>52303.278934036643</v>
      </c>
      <c r="C257" s="6"/>
      <c r="D257" s="3">
        <f t="shared" si="34"/>
        <v>242</v>
      </c>
      <c r="E257" s="6">
        <f t="shared" si="27"/>
        <v>26151.639467018322</v>
      </c>
      <c r="F257" s="6">
        <f t="shared" si="28"/>
        <v>26151.639467018322</v>
      </c>
      <c r="G257" s="11" t="str">
        <f t="shared" si="31"/>
        <v>OK</v>
      </c>
      <c r="I257" s="3">
        <f t="shared" si="35"/>
        <v>242</v>
      </c>
      <c r="J257" s="6">
        <f t="shared" si="29"/>
        <v>31381.967360421986</v>
      </c>
      <c r="K257" s="6">
        <f t="shared" si="30"/>
        <v>20921.311573614657</v>
      </c>
      <c r="L257" s="11" t="str">
        <f t="shared" si="32"/>
        <v>OK</v>
      </c>
    </row>
    <row r="258" spans="1:12" x14ac:dyDescent="0.25">
      <c r="A258" s="3">
        <f t="shared" si="33"/>
        <v>243</v>
      </c>
      <c r="B258" s="6">
        <f>SimAmounts!N250</f>
        <v>57524.908681626184</v>
      </c>
      <c r="C258" s="6"/>
      <c r="D258" s="3">
        <f t="shared" si="34"/>
        <v>243</v>
      </c>
      <c r="E258" s="6">
        <f t="shared" si="27"/>
        <v>28762.454340813092</v>
      </c>
      <c r="F258" s="6">
        <f t="shared" si="28"/>
        <v>28762.454340813092</v>
      </c>
      <c r="G258" s="11" t="str">
        <f t="shared" si="31"/>
        <v>OK</v>
      </c>
      <c r="I258" s="3">
        <f t="shared" si="35"/>
        <v>243</v>
      </c>
      <c r="J258" s="6">
        <f t="shared" si="29"/>
        <v>34514.945208975711</v>
      </c>
      <c r="K258" s="6">
        <f t="shared" si="30"/>
        <v>23009.963472650474</v>
      </c>
      <c r="L258" s="11" t="str">
        <f t="shared" si="32"/>
        <v>OK</v>
      </c>
    </row>
    <row r="259" spans="1:12" x14ac:dyDescent="0.25">
      <c r="A259" s="3">
        <f t="shared" si="33"/>
        <v>244</v>
      </c>
      <c r="B259" s="6">
        <f>SimAmounts!N251</f>
        <v>0</v>
      </c>
      <c r="C259" s="6"/>
      <c r="D259" s="3">
        <f t="shared" si="34"/>
        <v>244</v>
      </c>
      <c r="E259" s="6">
        <f t="shared" si="27"/>
        <v>0</v>
      </c>
      <c r="F259" s="6">
        <f t="shared" si="28"/>
        <v>0</v>
      </c>
      <c r="G259" s="11" t="str">
        <f t="shared" si="31"/>
        <v>OK</v>
      </c>
      <c r="I259" s="3">
        <f t="shared" si="35"/>
        <v>244</v>
      </c>
      <c r="J259" s="6">
        <f t="shared" si="29"/>
        <v>0</v>
      </c>
      <c r="K259" s="6">
        <f t="shared" si="30"/>
        <v>0</v>
      </c>
      <c r="L259" s="11" t="str">
        <f t="shared" si="32"/>
        <v>OK</v>
      </c>
    </row>
    <row r="260" spans="1:12" x14ac:dyDescent="0.25">
      <c r="A260" s="3">
        <f t="shared" si="33"/>
        <v>245</v>
      </c>
      <c r="B260" s="6">
        <f>SimAmounts!N252</f>
        <v>44172.359283471626</v>
      </c>
      <c r="C260" s="6"/>
      <c r="D260" s="3">
        <f t="shared" si="34"/>
        <v>245</v>
      </c>
      <c r="E260" s="6">
        <f t="shared" si="27"/>
        <v>22086.179641735813</v>
      </c>
      <c r="F260" s="6">
        <f t="shared" si="28"/>
        <v>22086.179641735813</v>
      </c>
      <c r="G260" s="11" t="str">
        <f t="shared" si="31"/>
        <v>OK</v>
      </c>
      <c r="I260" s="3">
        <f t="shared" si="35"/>
        <v>245</v>
      </c>
      <c r="J260" s="6">
        <f t="shared" si="29"/>
        <v>26503.415570082976</v>
      </c>
      <c r="K260" s="6">
        <f t="shared" si="30"/>
        <v>17668.943713388649</v>
      </c>
      <c r="L260" s="11" t="str">
        <f t="shared" si="32"/>
        <v>OK</v>
      </c>
    </row>
    <row r="261" spans="1:12" x14ac:dyDescent="0.25">
      <c r="A261" s="3">
        <f t="shared" si="33"/>
        <v>246</v>
      </c>
      <c r="B261" s="6">
        <f>SimAmounts!N253</f>
        <v>3468.7568192467861</v>
      </c>
      <c r="C261" s="6"/>
      <c r="D261" s="3">
        <f t="shared" si="34"/>
        <v>246</v>
      </c>
      <c r="E261" s="6">
        <f t="shared" si="27"/>
        <v>1734.3784096233931</v>
      </c>
      <c r="F261" s="6">
        <f t="shared" si="28"/>
        <v>1734.3784096233931</v>
      </c>
      <c r="G261" s="11" t="str">
        <f t="shared" si="31"/>
        <v>OK</v>
      </c>
      <c r="I261" s="3">
        <f t="shared" si="35"/>
        <v>246</v>
      </c>
      <c r="J261" s="6">
        <f t="shared" si="29"/>
        <v>2081.2540915480713</v>
      </c>
      <c r="K261" s="6">
        <f t="shared" si="30"/>
        <v>1387.5027276987146</v>
      </c>
      <c r="L261" s="11" t="str">
        <f t="shared" si="32"/>
        <v>OK</v>
      </c>
    </row>
    <row r="262" spans="1:12" x14ac:dyDescent="0.25">
      <c r="A262" s="3">
        <f t="shared" si="33"/>
        <v>247</v>
      </c>
      <c r="B262" s="6">
        <f>SimAmounts!N254</f>
        <v>263971.1053387103</v>
      </c>
      <c r="C262" s="6"/>
      <c r="D262" s="3">
        <f t="shared" si="34"/>
        <v>247</v>
      </c>
      <c r="E262" s="6">
        <f t="shared" si="27"/>
        <v>131985.55266935515</v>
      </c>
      <c r="F262" s="6">
        <f t="shared" si="28"/>
        <v>131985.55266935515</v>
      </c>
      <c r="G262" s="11" t="str">
        <f t="shared" si="31"/>
        <v>OK</v>
      </c>
      <c r="I262" s="3">
        <f t="shared" si="35"/>
        <v>247</v>
      </c>
      <c r="J262" s="6">
        <f t="shared" si="29"/>
        <v>158382.66320322617</v>
      </c>
      <c r="K262" s="6">
        <f t="shared" si="30"/>
        <v>105588.44213548413</v>
      </c>
      <c r="L262" s="11" t="str">
        <f t="shared" si="32"/>
        <v>OK</v>
      </c>
    </row>
    <row r="263" spans="1:12" x14ac:dyDescent="0.25">
      <c r="A263" s="3">
        <f t="shared" si="33"/>
        <v>248</v>
      </c>
      <c r="B263" s="6">
        <f>SimAmounts!N255</f>
        <v>113246.59042897698</v>
      </c>
      <c r="C263" s="6"/>
      <c r="D263" s="3">
        <f t="shared" si="34"/>
        <v>248</v>
      </c>
      <c r="E263" s="6">
        <f t="shared" si="27"/>
        <v>56623.295214488491</v>
      </c>
      <c r="F263" s="6">
        <f t="shared" si="28"/>
        <v>56623.295214488491</v>
      </c>
      <c r="G263" s="11" t="str">
        <f t="shared" si="31"/>
        <v>OK</v>
      </c>
      <c r="I263" s="3">
        <f t="shared" si="35"/>
        <v>248</v>
      </c>
      <c r="J263" s="6">
        <f t="shared" si="29"/>
        <v>67947.954257386184</v>
      </c>
      <c r="K263" s="6">
        <f t="shared" si="30"/>
        <v>45298.636171590799</v>
      </c>
      <c r="L263" s="11" t="str">
        <f t="shared" si="32"/>
        <v>OK</v>
      </c>
    </row>
    <row r="264" spans="1:12" x14ac:dyDescent="0.25">
      <c r="A264" s="3">
        <f t="shared" si="33"/>
        <v>249</v>
      </c>
      <c r="B264" s="6">
        <f>SimAmounts!N256</f>
        <v>0</v>
      </c>
      <c r="C264" s="6"/>
      <c r="D264" s="3">
        <f t="shared" si="34"/>
        <v>249</v>
      </c>
      <c r="E264" s="6">
        <f t="shared" si="27"/>
        <v>0</v>
      </c>
      <c r="F264" s="6">
        <f t="shared" si="28"/>
        <v>0</v>
      </c>
      <c r="G264" s="11" t="str">
        <f t="shared" si="31"/>
        <v>OK</v>
      </c>
      <c r="I264" s="3">
        <f t="shared" si="35"/>
        <v>249</v>
      </c>
      <c r="J264" s="6">
        <f t="shared" si="29"/>
        <v>0</v>
      </c>
      <c r="K264" s="6">
        <f t="shared" si="30"/>
        <v>0</v>
      </c>
      <c r="L264" s="11" t="str">
        <f t="shared" si="32"/>
        <v>OK</v>
      </c>
    </row>
    <row r="265" spans="1:12" x14ac:dyDescent="0.25">
      <c r="A265" s="3">
        <f t="shared" si="33"/>
        <v>250</v>
      </c>
      <c r="B265" s="6">
        <f>SimAmounts!N257</f>
        <v>113366.4097667032</v>
      </c>
      <c r="C265" s="6"/>
      <c r="D265" s="3">
        <f t="shared" si="34"/>
        <v>250</v>
      </c>
      <c r="E265" s="6">
        <f t="shared" si="27"/>
        <v>56683.204883351602</v>
      </c>
      <c r="F265" s="6">
        <f t="shared" si="28"/>
        <v>56683.204883351602</v>
      </c>
      <c r="G265" s="11" t="str">
        <f t="shared" si="31"/>
        <v>OK</v>
      </c>
      <c r="I265" s="3">
        <f t="shared" si="35"/>
        <v>250</v>
      </c>
      <c r="J265" s="6">
        <f t="shared" si="29"/>
        <v>68019.845860021916</v>
      </c>
      <c r="K265" s="6">
        <f t="shared" si="30"/>
        <v>45346.563906681287</v>
      </c>
      <c r="L265" s="11" t="str">
        <f t="shared" si="32"/>
        <v>OK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/>
  </sheetViews>
  <sheetFormatPr defaultRowHeight="15" x14ac:dyDescent="0.25"/>
  <cols>
    <col min="2" max="5" width="13.28515625" customWidth="1"/>
    <col min="8" max="11" width="13.28515625" customWidth="1"/>
  </cols>
  <sheetData>
    <row r="1" spans="1:19" ht="17.25" x14ac:dyDescent="0.3">
      <c r="A1" s="2" t="s">
        <v>44</v>
      </c>
    </row>
    <row r="2" spans="1:19" x14ac:dyDescent="0.25">
      <c r="A2" t="s">
        <v>51</v>
      </c>
    </row>
    <row r="4" spans="1:19" x14ac:dyDescent="0.25">
      <c r="A4" s="1" t="s">
        <v>49</v>
      </c>
      <c r="G4" s="1"/>
    </row>
    <row r="6" spans="1:19" x14ac:dyDescent="0.25">
      <c r="A6" s="35" t="s">
        <v>45</v>
      </c>
      <c r="B6" t="s">
        <v>7</v>
      </c>
      <c r="C6" t="s">
        <v>38</v>
      </c>
      <c r="D6" t="s">
        <v>39</v>
      </c>
      <c r="G6" s="35"/>
      <c r="L6" s="34"/>
      <c r="M6" s="34"/>
      <c r="N6" s="34"/>
      <c r="O6" s="34"/>
      <c r="P6" s="34"/>
      <c r="Q6" s="34"/>
      <c r="R6" s="34"/>
      <c r="S6" s="34"/>
    </row>
    <row r="7" spans="1:19" x14ac:dyDescent="0.25">
      <c r="A7" s="34">
        <v>0</v>
      </c>
      <c r="B7" s="6">
        <f>PERCENTILE(Reinsurance!$B$16:$B$265,$A7)</f>
        <v>0</v>
      </c>
      <c r="C7" s="6">
        <f>PERCENTILE(Reinsurance!$E$16:$E$265,$A7)</f>
        <v>0</v>
      </c>
      <c r="D7" s="6">
        <f>PERCENTILE(Reinsurance!$J$16:$J$265,$A7)</f>
        <v>0</v>
      </c>
      <c r="E7" s="29"/>
      <c r="G7" s="34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</row>
    <row r="8" spans="1:19" x14ac:dyDescent="0.25">
      <c r="A8" s="34">
        <f>A7+10%</f>
        <v>0.1</v>
      </c>
      <c r="B8" s="6">
        <f>PERCENTILE(Reinsurance!$B$16:$B$265,$A8)</f>
        <v>0</v>
      </c>
      <c r="C8" s="6">
        <f>PERCENTILE(Reinsurance!$E$16:$E$265,$A8)</f>
        <v>0</v>
      </c>
      <c r="D8" s="6">
        <f>PERCENTILE(Reinsurance!$J$16:$J$265,$A8)</f>
        <v>0</v>
      </c>
      <c r="E8" s="29"/>
      <c r="G8" s="34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</row>
    <row r="9" spans="1:19" x14ac:dyDescent="0.25">
      <c r="A9" s="34">
        <f t="shared" ref="A9:A17" si="0">A8+10%</f>
        <v>0.2</v>
      </c>
      <c r="B9" s="6">
        <f>PERCENTILE(Reinsurance!$B$16:$B$265,$A9)</f>
        <v>3473.812982544001</v>
      </c>
      <c r="C9" s="6">
        <f>PERCENTILE(Reinsurance!$E$16:$E$265,$A9)</f>
        <v>1736.9064912720005</v>
      </c>
      <c r="D9" s="6">
        <f>PERCENTILE(Reinsurance!$J$16:$J$265,$A9)</f>
        <v>2084.2877895264005</v>
      </c>
      <c r="E9" s="29"/>
      <c r="G9" s="34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</row>
    <row r="10" spans="1:19" x14ac:dyDescent="0.25">
      <c r="A10" s="34">
        <f t="shared" si="0"/>
        <v>0.30000000000000004</v>
      </c>
      <c r="B10" s="6">
        <f>PERCENTILE(Reinsurance!$B$16:$B$265,$A10)</f>
        <v>14143.433664223641</v>
      </c>
      <c r="C10" s="6">
        <f>PERCENTILE(Reinsurance!$E$16:$E$265,$A10)</f>
        <v>7071.7168321118206</v>
      </c>
      <c r="D10" s="6">
        <f>PERCENTILE(Reinsurance!$J$16:$J$265,$A10)</f>
        <v>8486.0601985341855</v>
      </c>
      <c r="E10" s="29"/>
      <c r="G10" s="34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</row>
    <row r="11" spans="1:19" x14ac:dyDescent="0.25">
      <c r="A11" s="34">
        <f t="shared" si="0"/>
        <v>0.4</v>
      </c>
      <c r="B11" s="6">
        <f>PERCENTILE(Reinsurance!$B$16:$B$265,$A11)</f>
        <v>26594.990059024676</v>
      </c>
      <c r="C11" s="6">
        <f>PERCENTILE(Reinsurance!$E$16:$E$265,$A11)</f>
        <v>13297.495029512338</v>
      </c>
      <c r="D11" s="6">
        <f>PERCENTILE(Reinsurance!$J$16:$J$265,$A11)</f>
        <v>15956.994035414804</v>
      </c>
      <c r="E11" s="29"/>
      <c r="G11" s="34"/>
      <c r="H11" s="29"/>
      <c r="I11" s="29"/>
      <c r="J11" s="29"/>
      <c r="K11" s="29"/>
    </row>
    <row r="12" spans="1:19" x14ac:dyDescent="0.25">
      <c r="A12" s="34">
        <f t="shared" si="0"/>
        <v>0.5</v>
      </c>
      <c r="B12" s="6">
        <f>PERCENTILE(Reinsurance!$B$16:$B$265,$A12)</f>
        <v>44012.257934075387</v>
      </c>
      <c r="C12" s="6">
        <f>PERCENTILE(Reinsurance!$E$16:$E$265,$A12)</f>
        <v>22006.128967037694</v>
      </c>
      <c r="D12" s="6">
        <f>PERCENTILE(Reinsurance!$J$16:$J$265,$A12)</f>
        <v>26407.354760445232</v>
      </c>
      <c r="E12" s="29"/>
      <c r="G12" s="34"/>
      <c r="H12" s="29"/>
      <c r="I12" s="29"/>
      <c r="J12" s="29"/>
      <c r="K12" s="29"/>
    </row>
    <row r="13" spans="1:19" x14ac:dyDescent="0.25">
      <c r="A13" s="34">
        <f t="shared" si="0"/>
        <v>0.6</v>
      </c>
      <c r="B13" s="6">
        <f>PERCENTILE(Reinsurance!$B$16:$B$265,$A13)</f>
        <v>60965.120762866762</v>
      </c>
      <c r="C13" s="6">
        <f>PERCENTILE(Reinsurance!$E$16:$E$265,$A13)</f>
        <v>30482.560381433381</v>
      </c>
      <c r="D13" s="6">
        <f>PERCENTILE(Reinsurance!$J$16:$J$265,$A13)</f>
        <v>36579.07245772006</v>
      </c>
      <c r="E13" s="29"/>
      <c r="G13" s="34"/>
      <c r="H13" s="29"/>
      <c r="I13" s="29"/>
      <c r="J13" s="29"/>
      <c r="K13" s="29"/>
    </row>
    <row r="14" spans="1:19" x14ac:dyDescent="0.25">
      <c r="A14" s="34">
        <f t="shared" si="0"/>
        <v>0.7</v>
      </c>
      <c r="B14" s="6">
        <f>PERCENTILE(Reinsurance!$B$16:$B$265,$A14)</f>
        <v>90714.229823393965</v>
      </c>
      <c r="C14" s="6">
        <f>PERCENTILE(Reinsurance!$E$16:$E$265,$A14)</f>
        <v>45357.114911696983</v>
      </c>
      <c r="D14" s="6">
        <f>PERCENTILE(Reinsurance!$J$16:$J$265,$A14)</f>
        <v>54428.537894036381</v>
      </c>
      <c r="E14" s="29"/>
      <c r="G14" s="34"/>
      <c r="H14" s="29"/>
      <c r="I14" s="29"/>
      <c r="J14" s="29"/>
      <c r="K14" s="29"/>
    </row>
    <row r="15" spans="1:19" x14ac:dyDescent="0.25">
      <c r="A15" s="34">
        <f t="shared" si="0"/>
        <v>0.79999999999999993</v>
      </c>
      <c r="B15" s="6">
        <f>PERCENTILE(Reinsurance!$B$16:$B$265,$A15)</f>
        <v>142252.99908041634</v>
      </c>
      <c r="C15" s="6">
        <f>PERCENTILE(Reinsurance!$E$16:$E$265,$A15)</f>
        <v>71126.499540208169</v>
      </c>
      <c r="D15" s="6">
        <f>PERCENTILE(Reinsurance!$J$16:$J$265,$A15)</f>
        <v>85351.799448249803</v>
      </c>
      <c r="E15" s="29"/>
      <c r="G15" s="34"/>
      <c r="H15" s="29"/>
      <c r="I15" s="29"/>
      <c r="J15" s="29"/>
      <c r="K15" s="29"/>
    </row>
    <row r="16" spans="1:19" x14ac:dyDescent="0.25">
      <c r="A16" s="34">
        <f t="shared" si="0"/>
        <v>0.89999999999999991</v>
      </c>
      <c r="B16" s="6">
        <f>PERCENTILE(Reinsurance!$B$16:$B$265,$A16)</f>
        <v>227941.35222378312</v>
      </c>
      <c r="C16" s="6">
        <f>PERCENTILE(Reinsurance!$E$16:$E$265,$A16)</f>
        <v>113970.67611189156</v>
      </c>
      <c r="D16" s="6">
        <f>PERCENTILE(Reinsurance!$J$16:$J$265,$A16)</f>
        <v>136764.81133426988</v>
      </c>
      <c r="E16" s="29"/>
      <c r="G16" s="34"/>
      <c r="H16" s="29"/>
      <c r="I16" s="29"/>
      <c r="J16" s="29"/>
      <c r="K16" s="29"/>
    </row>
    <row r="17" spans="1:11" x14ac:dyDescent="0.25">
      <c r="A17" s="34">
        <f t="shared" si="0"/>
        <v>0.99999999999999989</v>
      </c>
      <c r="B17" s="6">
        <f>PERCENTILE(Reinsurance!$B$16:$B$265,$A17)</f>
        <v>1506715.4227090778</v>
      </c>
      <c r="C17" s="6">
        <f>PERCENTILE(Reinsurance!$E$16:$E$265,$A17)</f>
        <v>1306715.4227090778</v>
      </c>
      <c r="D17" s="6">
        <f>PERCENTILE(Reinsurance!$J$16:$J$265,$A17)</f>
        <v>1256715.4227090778</v>
      </c>
      <c r="E17" s="29"/>
      <c r="G17" s="34"/>
      <c r="H17" s="29"/>
      <c r="I17" s="29"/>
      <c r="J17" s="29"/>
      <c r="K17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RawData</vt:lpstr>
      <vt:lpstr>SimNos</vt:lpstr>
      <vt:lpstr>SimAmounts</vt:lpstr>
      <vt:lpstr>Reinsurance</vt:lpstr>
      <vt:lpstr>RIStats</vt:lpstr>
      <vt:lpstr>Chart1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Shires</dc:creator>
  <cp:lastModifiedBy>Windows User</cp:lastModifiedBy>
  <dcterms:created xsi:type="dcterms:W3CDTF">2015-06-28T10:35:07Z</dcterms:created>
  <dcterms:modified xsi:type="dcterms:W3CDTF">2016-04-15T15:29:29Z</dcterms:modified>
</cp:coreProperties>
</file>