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480" yWindow="-75" windowWidth="14775" windowHeight="10260" tabRatio="890" activeTab="1"/>
  </bookViews>
  <sheets>
    <sheet name="General Notes" sheetId="2" r:id="rId1"/>
    <sheet name="1) Notification Year" sheetId="25" r:id="rId2"/>
    <sheet name="2) Settlement Year" sheetId="26" r:id="rId3"/>
    <sheet name="3) Monthly Notifications" sheetId="28" r:id="rId4"/>
    <sheet name="4) Settlement patterns" sheetId="27" r:id="rId5"/>
  </sheets>
  <definedNames>
    <definedName name="_xlnm.Print_Area" localSheetId="1">'1) Notification Year'!$B$2:$G$57</definedName>
    <definedName name="_xlnm.Print_Area" localSheetId="2">'2) Settlement Year'!$B$2:$H$51</definedName>
    <definedName name="_xlnm.Print_Area" localSheetId="3">'3) Monthly Notifications'!$B$2:$C$27</definedName>
    <definedName name="_xlnm.Print_Area" localSheetId="0">'General Notes'!$B$2:$B$17</definedName>
  </definedNames>
  <calcPr calcId="145621"/>
</workbook>
</file>

<file path=xl/calcChain.xml><?xml version="1.0" encoding="utf-8"?>
<calcChain xmlns="http://schemas.openxmlformats.org/spreadsheetml/2006/main">
  <c r="BC28" i="27" l="1"/>
  <c r="BD28" i="27"/>
  <c r="BC29" i="27"/>
  <c r="BD29" i="27"/>
  <c r="BC30" i="27"/>
  <c r="BD30" i="27"/>
  <c r="BC31" i="27"/>
  <c r="BD31" i="27"/>
  <c r="BC32" i="27"/>
  <c r="BD32" i="27"/>
  <c r="BC33" i="27"/>
  <c r="BD33" i="27"/>
  <c r="BC34" i="27"/>
  <c r="BD34" i="27"/>
  <c r="BC35" i="27"/>
  <c r="BD35" i="27"/>
  <c r="BC36" i="27"/>
  <c r="BD36" i="27"/>
  <c r="BC37" i="27"/>
  <c r="BD37" i="27"/>
  <c r="BC38" i="27"/>
  <c r="BD38" i="27"/>
  <c r="BC39" i="27"/>
  <c r="BD39" i="27"/>
  <c r="BD27" i="27"/>
  <c r="BC27" i="27"/>
  <c r="BD9" i="27"/>
  <c r="BD10" i="27"/>
  <c r="BD11" i="27"/>
  <c r="BD12" i="27"/>
  <c r="BD13" i="27"/>
  <c r="BD14" i="27"/>
  <c r="BD15" i="27"/>
  <c r="BD16" i="27"/>
  <c r="BD17" i="27"/>
  <c r="BD18" i="27"/>
  <c r="BD19" i="27"/>
  <c r="BD20" i="27"/>
  <c r="BD8" i="27"/>
  <c r="BC9" i="27"/>
  <c r="BC10" i="27"/>
  <c r="BC11" i="27"/>
  <c r="BC12" i="27"/>
  <c r="BC13" i="27"/>
  <c r="BC14" i="27"/>
  <c r="BC15" i="27"/>
  <c r="BC16" i="27"/>
  <c r="BC17" i="27"/>
  <c r="BC18" i="27"/>
  <c r="BC19" i="27"/>
  <c r="BC20" i="27"/>
  <c r="BC8" i="27"/>
  <c r="I42" i="26"/>
  <c r="I41" i="26"/>
  <c r="I40" i="26"/>
  <c r="I39" i="26"/>
  <c r="I38" i="26"/>
  <c r="I37" i="26"/>
  <c r="I36" i="26"/>
  <c r="I35" i="26"/>
  <c r="I34" i="26"/>
  <c r="I33" i="26"/>
  <c r="I32" i="26"/>
  <c r="I31" i="26"/>
  <c r="I30" i="26"/>
  <c r="I29" i="26"/>
  <c r="I28" i="26"/>
  <c r="I27" i="26"/>
  <c r="I26" i="26"/>
  <c r="I25" i="26"/>
  <c r="I24" i="26"/>
  <c r="I23" i="26"/>
  <c r="I22" i="26"/>
  <c r="I21" i="26"/>
  <c r="I20" i="26"/>
  <c r="I19" i="26"/>
  <c r="I18" i="26"/>
  <c r="I17" i="26"/>
  <c r="I16" i="26"/>
  <c r="I15" i="26"/>
  <c r="I14" i="26"/>
  <c r="I13" i="26"/>
  <c r="I12" i="26"/>
  <c r="I11" i="26"/>
  <c r="I10" i="26"/>
  <c r="I9" i="26"/>
  <c r="I8" i="26"/>
  <c r="I7" i="26"/>
  <c r="I6" i="26"/>
  <c r="I5" i="26"/>
  <c r="K42" i="25"/>
  <c r="K41" i="25"/>
  <c r="K40" i="25"/>
  <c r="K39" i="25"/>
  <c r="K38" i="25"/>
  <c r="K37" i="25"/>
  <c r="K36" i="25"/>
  <c r="K35" i="25"/>
  <c r="K34" i="25"/>
  <c r="K33" i="25"/>
  <c r="K32" i="25"/>
  <c r="K31" i="25"/>
  <c r="K30" i="25"/>
  <c r="K29" i="25"/>
  <c r="K28" i="25"/>
  <c r="K27" i="25"/>
  <c r="K26" i="25"/>
  <c r="K25" i="25"/>
  <c r="K24" i="25"/>
  <c r="K23" i="25"/>
  <c r="K22" i="25"/>
  <c r="K21" i="25"/>
  <c r="K20" i="25"/>
  <c r="K19" i="25"/>
  <c r="K18" i="25"/>
  <c r="K17" i="25"/>
  <c r="K16" i="25"/>
  <c r="K15" i="25"/>
  <c r="K14" i="25"/>
  <c r="K13" i="25"/>
  <c r="K12" i="25"/>
  <c r="K11" i="25"/>
  <c r="K10" i="25"/>
  <c r="K9" i="25"/>
  <c r="K8" i="25"/>
  <c r="K7" i="25"/>
  <c r="K6" i="25"/>
  <c r="K5" i="25"/>
  <c r="E43" i="26"/>
  <c r="C43" i="26"/>
  <c r="E43" i="25"/>
  <c r="C43" i="25"/>
  <c r="F43" i="26" l="1"/>
  <c r="D43" i="26"/>
  <c r="G43" i="25"/>
  <c r="D43" i="25"/>
  <c r="H43" i="25"/>
  <c r="F43" i="25"/>
  <c r="B45" i="26" l="1"/>
  <c r="B38" i="27" l="1"/>
  <c r="B20" i="27"/>
  <c r="B45" i="25"/>
</calcChain>
</file>

<file path=xl/sharedStrings.xml><?xml version="1.0" encoding="utf-8"?>
<sst xmlns="http://schemas.openxmlformats.org/spreadsheetml/2006/main" count="203" uniqueCount="70">
  <si>
    <t>Notification Year</t>
  </si>
  <si>
    <t>Total</t>
  </si>
  <si>
    <t>Notes</t>
  </si>
  <si>
    <t>Data As At:</t>
  </si>
  <si>
    <t>Settlement Year</t>
  </si>
  <si>
    <t xml:space="preserve"> </t>
  </si>
  <si>
    <t>1. We have deliberately asked for a small set of data items, and hope that most companies will be able to provide every data item.  However, if not, please provide as much data as you can.  In particular, we are most interested in receiving as much history as possible for notified claims, so please go back as far as you reliably can.</t>
  </si>
  <si>
    <r>
      <t xml:space="preserve">6. Only direct employers’ liability claims should be included (i.e. no reinsurance claims) and all monetary amounts should be </t>
    </r>
    <r>
      <rPr>
        <b/>
        <sz val="10"/>
        <rFont val="Arial"/>
        <family val="2"/>
      </rPr>
      <t>your own company share only</t>
    </r>
    <r>
      <rPr>
        <sz val="10"/>
        <rFont val="Arial"/>
        <family val="2"/>
      </rPr>
      <t xml:space="preserve"> (i.e. exclude amounts covered by other insurers).</t>
    </r>
  </si>
  <si>
    <t>Check Total Settled = Settled at Cost + Settled at Nil</t>
  </si>
  <si>
    <t>Check Total Notified = Settled (Cost + Nil) + Open</t>
  </si>
  <si>
    <t>Please check that the Total Number Settled = Number Settled for Non-Nil + Number Settled for Nil.</t>
  </si>
  <si>
    <t>Note that total number of claims notified = number of claims settled for non-nil by notification year + number of claims settled for nil by notification year + number of open claims by notification year</t>
  </si>
  <si>
    <t>Total Number of Claims Notified (1)</t>
  </si>
  <si>
    <t>(1) Please provide the total number of claims (nil and non-nil) notified to your company for each notification year.</t>
  </si>
  <si>
    <t>Number claims settled for non-nil by Notification Year (2)</t>
  </si>
  <si>
    <t>(4) Please provide the number of claims that remain open as at the date of data extraction.</t>
  </si>
  <si>
    <t>Number of claims settled for nil by Notification Year (3)</t>
  </si>
  <si>
    <t>Number of Open Claims by Notification Year  (4)</t>
  </si>
  <si>
    <t>Paid Amount by Notification Year (5)</t>
  </si>
  <si>
    <t>Incurred Amount by Notification Year (6)</t>
  </si>
  <si>
    <t>Notification Year + 0</t>
  </si>
  <si>
    <t>Notification Year + 1</t>
  </si>
  <si>
    <t>Notification Year + 2</t>
  </si>
  <si>
    <t>Notification Year + 4</t>
  </si>
  <si>
    <t>Notification Year + 6</t>
  </si>
  <si>
    <t>Notification Year + 8</t>
  </si>
  <si>
    <t>Notification Year + 3</t>
  </si>
  <si>
    <t>Notification Year + 5</t>
  </si>
  <si>
    <t>Notification Year + 7</t>
  </si>
  <si>
    <t>Notification Year + 9</t>
  </si>
  <si>
    <t>Check Total = tab 1) number of claims settled for nil</t>
  </si>
  <si>
    <t>This tab looks at the settlement pattern of claims, split into nil claims and non-nil claims.</t>
  </si>
  <si>
    <t>Please enter the number of claims on an incremental basis.</t>
  </si>
  <si>
    <t>The total number of claims should be consistent with the data on tab 1)</t>
  </si>
  <si>
    <t>Q1</t>
  </si>
  <si>
    <t>Q2</t>
  </si>
  <si>
    <t>Q3</t>
  </si>
  <si>
    <t>Q4</t>
  </si>
  <si>
    <t>Notification Year + 10</t>
  </si>
  <si>
    <r>
      <t xml:space="preserve">Incremental number of claims settled for </t>
    </r>
    <r>
      <rPr>
        <b/>
        <u/>
        <sz val="14"/>
        <rFont val="Arial"/>
        <family val="2"/>
      </rPr>
      <t>nil</t>
    </r>
    <r>
      <rPr>
        <b/>
        <sz val="14"/>
        <rFont val="Arial"/>
        <family val="2"/>
      </rPr>
      <t>, by development year</t>
    </r>
  </si>
  <si>
    <r>
      <t xml:space="preserve">Incremental number of claims settled for </t>
    </r>
    <r>
      <rPr>
        <b/>
        <u/>
        <sz val="14"/>
        <rFont val="Arial"/>
        <family val="2"/>
      </rPr>
      <t>non-nil</t>
    </r>
    <r>
      <rPr>
        <b/>
        <sz val="14"/>
        <rFont val="Arial"/>
        <family val="2"/>
      </rPr>
      <t>, by development year</t>
    </r>
  </si>
  <si>
    <t>Complete the triangles on a best efforts basis.  If you can not provide quarterly development, please enter yearly development, for example by completing the Q4 columns only.</t>
  </si>
  <si>
    <t>7. Many thanks for your participation!</t>
  </si>
  <si>
    <t>Total Number of Claims Notified</t>
  </si>
  <si>
    <r>
      <t>4. Please indicate for each notification or settlement year in sheets 1) and 2) whether you believe the data entered to be "</t>
    </r>
    <r>
      <rPr>
        <b/>
        <sz val="10"/>
        <rFont val="Arial"/>
        <family val="2"/>
      </rPr>
      <t>reliable and consistent"</t>
    </r>
    <r>
      <rPr>
        <sz val="10"/>
        <rFont val="Arial"/>
        <family val="2"/>
      </rPr>
      <t>.  Clearly this is a fairly subjective question.  For instance you may believe that data for notification years before, say,  2000 is partially incomplete, based on a different data source or processes, and therefore subject to greater uncertainty or reduced credibility, and therefore can not be compared to years post 1999.  In this case you would enter 'Y' in years from 2000-2015 only.</t>
    </r>
  </si>
  <si>
    <t>As with the "1) Notifcation Year" and "2) Settlement Year" tabs, the definition of a "nil" claim is a claim which has been closed with no damages paid to the claimant and no legal costs paid to the claimant's solicitor.</t>
  </si>
  <si>
    <t>If payment information split between damages, claimant solicitor costs, and own costs is not available, you may deem it necessary to apply a proxy, such as claims where paids total less than £X are "nil" claims.</t>
  </si>
  <si>
    <r>
      <t xml:space="preserve">(2) Please provide the number of claims notified to your company </t>
    </r>
    <r>
      <rPr>
        <b/>
        <i/>
        <sz val="10"/>
        <rFont val="Arial"/>
        <family val="2"/>
      </rPr>
      <t>and settled</t>
    </r>
    <r>
      <rPr>
        <i/>
        <sz val="10"/>
        <rFont val="Arial"/>
        <family val="2"/>
      </rPr>
      <t xml:space="preserve"> at </t>
    </r>
    <r>
      <rPr>
        <b/>
        <i/>
        <sz val="10"/>
        <rFont val="Arial"/>
        <family val="2"/>
      </rPr>
      <t>some cost (other than the insured's own costs)</t>
    </r>
    <r>
      <rPr>
        <i/>
        <sz val="10"/>
        <rFont val="Arial"/>
        <family val="2"/>
      </rPr>
      <t xml:space="preserve"> for each notification year.</t>
    </r>
  </si>
  <si>
    <t>The definition of a "nil" claim is a claim which has been closed with no damages paid to the claimant and no legal costs paid to the claimant's solicitor.</t>
  </si>
  <si>
    <r>
      <t xml:space="preserve">(2) Please provide the number of claims notified to your company </t>
    </r>
    <r>
      <rPr>
        <b/>
        <i/>
        <sz val="10"/>
        <rFont val="Arial"/>
        <family val="2"/>
      </rPr>
      <t>and settled</t>
    </r>
    <r>
      <rPr>
        <i/>
        <sz val="10"/>
        <rFont val="Arial"/>
        <family val="2"/>
      </rPr>
      <t xml:space="preserve"> at </t>
    </r>
    <r>
      <rPr>
        <b/>
        <i/>
        <sz val="10"/>
        <rFont val="Arial"/>
        <family val="2"/>
      </rPr>
      <t>some cost (other than the insured's own costs)</t>
    </r>
    <r>
      <rPr>
        <i/>
        <sz val="10"/>
        <rFont val="Arial"/>
        <family val="2"/>
      </rPr>
      <t xml:space="preserve"> for each settlement year.</t>
    </r>
  </si>
  <si>
    <t>(4) Please provide the total gross paid amount in respect of indemnity and costs (both own and third-party) on all settled claims for each settlement year.</t>
  </si>
  <si>
    <t>Paid on Settlement (4)</t>
  </si>
  <si>
    <t>Number of Claims Settled for Nil (3)</t>
  </si>
  <si>
    <t>Number of Claims Settled for Non-Nil (2)</t>
  </si>
  <si>
    <t>(1) Please provide the total number of claims (nil and non-nil) settled by your company for each settlement year.</t>
  </si>
  <si>
    <t>"Nil" claims should however include closed claims where the only amounts paid relate to the insured's own costs (such as legal costs or claims handling costs).</t>
  </si>
  <si>
    <t>Total Number of Claims Settled (1)</t>
  </si>
  <si>
    <r>
      <t xml:space="preserve">(3) Please provide the number of claims notified to your company </t>
    </r>
    <r>
      <rPr>
        <b/>
        <i/>
        <sz val="10"/>
        <rFont val="Arial"/>
        <family val="2"/>
      </rPr>
      <t xml:space="preserve">and settled </t>
    </r>
    <r>
      <rPr>
        <i/>
        <sz val="10"/>
        <rFont val="Arial"/>
        <family val="2"/>
      </rPr>
      <t xml:space="preserve">at </t>
    </r>
    <r>
      <rPr>
        <b/>
        <i/>
        <sz val="10"/>
        <rFont val="Arial"/>
        <family val="2"/>
      </rPr>
      <t>nil-cost (other than the insured's own costs)</t>
    </r>
    <r>
      <rPr>
        <i/>
        <sz val="10"/>
        <rFont val="Arial"/>
        <family val="2"/>
      </rPr>
      <t xml:space="preserve"> for each notification year.</t>
    </r>
  </si>
  <si>
    <r>
      <t xml:space="preserve">(3) Please provide the number of claims notified to your company </t>
    </r>
    <r>
      <rPr>
        <b/>
        <i/>
        <sz val="10"/>
        <rFont val="Arial"/>
        <family val="2"/>
      </rPr>
      <t xml:space="preserve">and settled </t>
    </r>
    <r>
      <rPr>
        <i/>
        <sz val="10"/>
        <rFont val="Arial"/>
        <family val="2"/>
      </rPr>
      <t xml:space="preserve">at </t>
    </r>
    <r>
      <rPr>
        <b/>
        <i/>
        <sz val="10"/>
        <rFont val="Arial"/>
        <family val="2"/>
      </rPr>
      <t>nil-cost (other than the insured's own costs)</t>
    </r>
    <r>
      <rPr>
        <i/>
        <sz val="10"/>
        <rFont val="Arial"/>
        <family val="2"/>
      </rPr>
      <t xml:space="preserve"> for each settlement year.</t>
    </r>
  </si>
  <si>
    <t>(5) Please provide the total paid amount to date in respect of indemnity and costs (both own and third-party) on all notified claims (open or settled) for each notification year.</t>
  </si>
  <si>
    <t>(6) Please provide the total gross incurred amount (paid + outstandings) in respect of indemnity and costs (both own and third-party) on all notified claims (open or settled) for each notification year.</t>
  </si>
  <si>
    <t>UK Deafness Working Party 2017Q4 - Summary Data Template</t>
  </si>
  <si>
    <r>
      <t xml:space="preserve">2. Ideally all figures should be extracted at </t>
    </r>
    <r>
      <rPr>
        <b/>
        <sz val="10"/>
        <rFont val="Arial"/>
        <family val="2"/>
      </rPr>
      <t>31 December 2017</t>
    </r>
    <r>
      <rPr>
        <sz val="10"/>
        <rFont val="Arial"/>
        <family val="2"/>
      </rPr>
      <t>.  However if this is not possible please clearly indicate the extraction date.</t>
    </r>
  </si>
  <si>
    <t>3. Each sheet gives more detail on exactly what data we are collecting, but if you are unsure on any of the definitions, please contact Philip Jacob of the UK Deafness Working Party via philip.e.jacob@pwc.com who can help clarify what data is required.</t>
  </si>
  <si>
    <t>Notification Year + 11</t>
  </si>
  <si>
    <t>Notification Year + 12</t>
  </si>
  <si>
    <r>
      <t xml:space="preserve">5. Please return completed form by e-mail to Sharon Cumberbatch at the Institute and Faculty of Actuaries using Sharon.Cumberbatch@actuaries.org.uk by </t>
    </r>
    <r>
      <rPr>
        <b/>
        <sz val="10"/>
        <rFont val="Arial"/>
        <family val="2"/>
      </rPr>
      <t>2 February 2018</t>
    </r>
    <r>
      <rPr>
        <sz val="10"/>
        <rFont val="Arial"/>
        <family val="2"/>
      </rPr>
      <t>.  Sharon will be responsible for collating the responses to provide only a summary back to the Working Party for analysis. All submissions will therefore be completely anonymous.</t>
    </r>
  </si>
  <si>
    <t>Number Reliable and Consistent?</t>
  </si>
  <si>
    <t>Number of Entities Supplying Data</t>
  </si>
  <si>
    <t>%age difference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</si>
</sst>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_-;\-* #,##0_-;_-* &quot;-&quot;??_-;_-@_-"/>
    <numFmt numFmtId="165" formatCode="mmm\-yyyy"/>
    <numFmt numFmtId="166" formatCode="#,##0_ ;[Red]\(#,##0\ \)"/>
  </numFmts>
  <fonts count="2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i/>
      <sz val="10"/>
      <name val="Arial"/>
      <family val="2"/>
    </font>
    <font>
      <u/>
      <sz val="10"/>
      <name val="Arial"/>
      <family val="2"/>
    </font>
    <font>
      <b/>
      <i/>
      <sz val="10"/>
      <name val="Arial"/>
      <family val="2"/>
    </font>
    <font>
      <sz val="10"/>
      <name val="Arial"/>
      <family val="2"/>
    </font>
    <font>
      <sz val="10"/>
      <name val="Arial"/>
      <family val="2"/>
    </font>
    <font>
      <b/>
      <sz val="14"/>
      <name val="Arial"/>
      <family val="2"/>
    </font>
    <font>
      <u/>
      <sz val="10"/>
      <color theme="10"/>
      <name val="Arial"/>
      <family val="2"/>
    </font>
    <font>
      <sz val="14"/>
      <name val="Arial"/>
      <family val="2"/>
    </font>
    <font>
      <u/>
      <sz val="14"/>
      <name val="Arial"/>
      <family val="2"/>
    </font>
    <font>
      <b/>
      <u/>
      <sz val="14"/>
      <name val="Arial"/>
      <family val="2"/>
    </font>
    <font>
      <i/>
      <sz val="14"/>
      <name val="Arial"/>
      <family val="2"/>
    </font>
    <font>
      <sz val="10"/>
      <name val="Arial"/>
      <family val="2"/>
    </font>
    <font>
      <b/>
      <i/>
      <sz val="14"/>
      <name val="Arial"/>
      <family val="2"/>
    </font>
    <font>
      <sz val="10"/>
      <color theme="1"/>
      <name val="Lucida Sans Unicode"/>
      <family val="2"/>
    </font>
    <font>
      <sz val="11"/>
      <color theme="1"/>
      <name val="Arial"/>
      <family val="2"/>
    </font>
    <font>
      <b/>
      <u/>
      <sz val="10"/>
      <name val="Arial"/>
      <family val="2"/>
    </font>
    <font>
      <b/>
      <sz val="11"/>
      <color rgb="FFFF0000"/>
      <name val="Arial"/>
      <family val="2"/>
    </font>
    <font>
      <u/>
      <sz val="12"/>
      <color indexed="12"/>
      <name val="Garamond"/>
      <family val="1"/>
    </font>
    <font>
      <sz val="10"/>
      <color rgb="FFFF0000"/>
      <name val="Arial"/>
      <family val="2"/>
    </font>
    <font>
      <sz val="10"/>
      <name val="Arial"/>
    </font>
  </fonts>
  <fills count="6">
    <fill>
      <patternFill patternType="none"/>
    </fill>
    <fill>
      <patternFill patternType="gray125"/>
    </fill>
    <fill>
      <patternFill patternType="solid">
        <fgColor indexed="1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s>
  <cellStyleXfs count="22">
    <xf numFmtId="0" fontId="0" fillId="0" borderId="0"/>
    <xf numFmtId="43" fontId="4" fillId="0" borderId="0" applyFont="0" applyFill="0" applyBorder="0" applyAlignment="0" applyProtection="0"/>
    <xf numFmtId="0" fontId="13" fillId="0" borderId="0" applyNumberFormat="0" applyFill="0" applyBorder="0" applyAlignment="0" applyProtection="0"/>
    <xf numFmtId="43" fontId="18" fillId="0" borderId="0" applyFont="0" applyFill="0" applyBorder="0" applyAlignment="0" applyProtection="0"/>
    <xf numFmtId="0" fontId="3" fillId="0" borderId="0"/>
    <xf numFmtId="43" fontId="4" fillId="0" borderId="0" applyFont="0" applyFill="0" applyBorder="0" applyAlignment="0" applyProtection="0"/>
    <xf numFmtId="0" fontId="4" fillId="0" borderId="0"/>
    <xf numFmtId="0" fontId="20" fillId="0" borderId="0"/>
    <xf numFmtId="0" fontId="3" fillId="0" borderId="0"/>
    <xf numFmtId="0" fontId="3" fillId="0" borderId="0"/>
    <xf numFmtId="43" fontId="4" fillId="0" borderId="0" applyFont="0" applyFill="0" applyBorder="0" applyAlignment="0" applyProtection="0"/>
    <xf numFmtId="0" fontId="3" fillId="0" borderId="0"/>
    <xf numFmtId="43" fontId="4" fillId="0" borderId="0" applyFont="0" applyFill="0" applyBorder="0" applyAlignment="0" applyProtection="0"/>
    <xf numFmtId="43" fontId="4" fillId="0" borderId="0" applyFont="0" applyFill="0" applyBorder="0" applyAlignment="0" applyProtection="0"/>
    <xf numFmtId="0" fontId="2" fillId="0" borderId="0"/>
    <xf numFmtId="0" fontId="24" fillId="0" borderId="0" applyNumberFormat="0" applyFill="0" applyBorder="0" applyAlignment="0" applyProtection="0">
      <alignment vertical="top"/>
      <protection locked="0"/>
    </xf>
    <xf numFmtId="0" fontId="4" fillId="0" borderId="0"/>
    <xf numFmtId="9" fontId="4" fillId="0" borderId="0" applyFont="0" applyFill="0" applyBorder="0" applyAlignment="0" applyProtection="0"/>
    <xf numFmtId="0" fontId="1" fillId="0" borderId="0"/>
    <xf numFmtId="0" fontId="4" fillId="0" borderId="0"/>
    <xf numFmtId="0" fontId="1" fillId="0" borderId="0"/>
    <xf numFmtId="9" fontId="26" fillId="0" borderId="0" applyFont="0" applyFill="0" applyBorder="0" applyAlignment="0" applyProtection="0"/>
  </cellStyleXfs>
  <cellXfs count="109">
    <xf numFmtId="0" fontId="0" fillId="0" borderId="0" xfId="0"/>
    <xf numFmtId="0" fontId="0" fillId="0" borderId="1" xfId="0" applyBorder="1" applyAlignment="1">
      <alignment horizontal="center" vertical="center" wrapText="1"/>
    </xf>
    <xf numFmtId="0" fontId="0" fillId="0" borderId="2" xfId="0" applyBorder="1" applyAlignment="1">
      <alignment horizontal="left"/>
    </xf>
    <xf numFmtId="0" fontId="0" fillId="0" borderId="3" xfId="0" applyBorder="1" applyAlignment="1">
      <alignment horizontal="left"/>
    </xf>
    <xf numFmtId="0" fontId="7" fillId="0" borderId="0" xfId="0" applyFont="1"/>
    <xf numFmtId="0" fontId="0" fillId="0" borderId="0" xfId="0" applyAlignment="1">
      <alignment horizontal="left" vertical="center" wrapText="1"/>
    </xf>
    <xf numFmtId="0" fontId="5" fillId="0" borderId="0" xfId="0" applyFont="1" applyAlignment="1">
      <alignment horizontal="left" vertical="center" wrapText="1"/>
    </xf>
    <xf numFmtId="0" fontId="8" fillId="0" borderId="0" xfId="0" applyFont="1"/>
    <xf numFmtId="0" fontId="0" fillId="0" borderId="1" xfId="0" applyBorder="1"/>
    <xf numFmtId="164" fontId="5" fillId="0" borderId="1" xfId="1" applyNumberFormat="1" applyFont="1" applyBorder="1"/>
    <xf numFmtId="14" fontId="0" fillId="2" borderId="1" xfId="0" applyNumberFormat="1" applyFill="1" applyBorder="1"/>
    <xf numFmtId="164" fontId="11" fillId="2" borderId="2" xfId="1" applyNumberFormat="1" applyFont="1" applyFill="1" applyBorder="1"/>
    <xf numFmtId="0" fontId="7" fillId="0" borderId="5" xfId="0" applyFont="1" applyBorder="1"/>
    <xf numFmtId="0" fontId="10" fillId="0" borderId="0" xfId="0" applyFont="1" applyAlignment="1">
      <alignment horizontal="left" vertical="center" wrapText="1"/>
    </xf>
    <xf numFmtId="43" fontId="0" fillId="0" borderId="0" xfId="0" applyNumberFormat="1"/>
    <xf numFmtId="0" fontId="12" fillId="0" borderId="0" xfId="0" applyFont="1"/>
    <xf numFmtId="0" fontId="7" fillId="0" borderId="0" xfId="0" applyFont="1" applyFill="1" applyBorder="1"/>
    <xf numFmtId="164" fontId="0" fillId="0" borderId="0" xfId="0" applyNumberFormat="1"/>
    <xf numFmtId="0" fontId="13" fillId="0" borderId="0" xfId="2"/>
    <xf numFmtId="0" fontId="10" fillId="0" borderId="0" xfId="0" applyFont="1"/>
    <xf numFmtId="0" fontId="0" fillId="0" borderId="2" xfId="0" applyBorder="1"/>
    <xf numFmtId="0" fontId="0" fillId="0" borderId="3" xfId="0" applyBorder="1"/>
    <xf numFmtId="0" fontId="10" fillId="0" borderId="1" xfId="0" applyFont="1" applyFill="1" applyBorder="1" applyAlignment="1">
      <alignment horizontal="center" vertical="center" wrapText="1"/>
    </xf>
    <xf numFmtId="0" fontId="0" fillId="0" borderId="7" xfId="0" applyBorder="1"/>
    <xf numFmtId="0" fontId="10" fillId="0" borderId="5" xfId="0" applyFont="1" applyBorder="1" applyAlignment="1">
      <alignment horizontal="center" vertical="center" wrapText="1"/>
    </xf>
    <xf numFmtId="0" fontId="10" fillId="0" borderId="1" xfId="0" applyFont="1" applyBorder="1" applyAlignment="1">
      <alignment horizontal="center" vertical="center" wrapText="1"/>
    </xf>
    <xf numFmtId="0" fontId="9" fillId="0" borderId="0" xfId="0" applyFont="1" applyFill="1" applyBorder="1"/>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0" fontId="0" fillId="0" borderId="0" xfId="0" applyBorder="1"/>
    <xf numFmtId="0" fontId="14" fillId="0" borderId="0" xfId="0" applyFont="1" applyAlignment="1">
      <alignment horizontal="left" indent="13"/>
    </xf>
    <xf numFmtId="0" fontId="14" fillId="0" borderId="0" xfId="0" applyFont="1" applyAlignment="1">
      <alignment horizontal="left"/>
    </xf>
    <xf numFmtId="0" fontId="12" fillId="0" borderId="0" xfId="0" applyFont="1" applyAlignment="1">
      <alignment horizontal="left"/>
    </xf>
    <xf numFmtId="0" fontId="15" fillId="0" borderId="0" xfId="0" applyFont="1"/>
    <xf numFmtId="0" fontId="17" fillId="0" borderId="0" xfId="0" applyFont="1"/>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9" xfId="0" applyBorder="1" applyAlignment="1">
      <alignment horizontal="center" vertical="center" wrapText="1"/>
    </xf>
    <xf numFmtId="0" fontId="4" fillId="0" borderId="0" xfId="0" applyFont="1" applyAlignment="1">
      <alignment horizontal="left" vertical="center" wrapText="1"/>
    </xf>
    <xf numFmtId="0" fontId="9" fillId="0" borderId="0" xfId="0" applyFont="1"/>
    <xf numFmtId="0" fontId="19" fillId="0" borderId="0" xfId="0" applyFont="1"/>
    <xf numFmtId="0" fontId="0" fillId="0" borderId="14" xfId="0" applyBorder="1" applyAlignment="1">
      <alignment horizontal="center"/>
    </xf>
    <xf numFmtId="0" fontId="0" fillId="0" borderId="16" xfId="0" applyBorder="1" applyAlignment="1">
      <alignment horizontal="center"/>
    </xf>
    <xf numFmtId="0" fontId="0" fillId="0" borderId="14" xfId="0" applyBorder="1" applyAlignment="1">
      <alignment horizontal="center" vertical="center" wrapText="1"/>
    </xf>
    <xf numFmtId="164" fontId="5" fillId="0" borderId="3" xfId="1" applyNumberFormat="1" applyFont="1" applyBorder="1"/>
    <xf numFmtId="0" fontId="4" fillId="0" borderId="1" xfId="6" applyFont="1" applyBorder="1"/>
    <xf numFmtId="14" fontId="4" fillId="0" borderId="1" xfId="6" applyNumberFormat="1" applyFont="1" applyFill="1" applyBorder="1" applyAlignment="1">
      <alignment horizontal="center"/>
    </xf>
    <xf numFmtId="0" fontId="4" fillId="0" borderId="0" xfId="0" applyFont="1"/>
    <xf numFmtId="0" fontId="4" fillId="0" borderId="0" xfId="6" applyFont="1"/>
    <xf numFmtId="0" fontId="4" fillId="0" borderId="1" xfId="6" applyFont="1" applyBorder="1" applyAlignment="1">
      <alignment horizontal="center" vertical="center" wrapText="1"/>
    </xf>
    <xf numFmtId="165" fontId="4" fillId="5" borderId="2" xfId="6" applyNumberFormat="1" applyFont="1" applyFill="1" applyBorder="1" applyAlignment="1">
      <alignment horizontal="center"/>
    </xf>
    <xf numFmtId="0" fontId="21" fillId="0" borderId="0" xfId="8" applyFont="1"/>
    <xf numFmtId="164" fontId="21" fillId="0" borderId="0" xfId="8" applyNumberFormat="1" applyFont="1"/>
    <xf numFmtId="165" fontId="4" fillId="5" borderId="3" xfId="6" applyNumberFormat="1" applyFont="1" applyFill="1" applyBorder="1" applyAlignment="1">
      <alignment horizontal="center"/>
    </xf>
    <xf numFmtId="0" fontId="22" fillId="0" borderId="0" xfId="6" applyFont="1"/>
    <xf numFmtId="0" fontId="4" fillId="0" borderId="0" xfId="6" applyFont="1" applyAlignment="1"/>
    <xf numFmtId="0" fontId="21" fillId="0" borderId="0" xfId="8" applyFont="1" applyAlignment="1"/>
    <xf numFmtId="0" fontId="23" fillId="0" borderId="0" xfId="8" applyFont="1"/>
    <xf numFmtId="0" fontId="25" fillId="0" borderId="0" xfId="0" applyFont="1"/>
    <xf numFmtId="0" fontId="0" fillId="0" borderId="0" xfId="0"/>
    <xf numFmtId="164" fontId="0" fillId="0" borderId="0" xfId="0" applyNumberFormat="1"/>
    <xf numFmtId="164" fontId="11" fillId="2" borderId="2" xfId="1" applyNumberFormat="1" applyFont="1" applyFill="1" applyBorder="1" applyAlignment="1">
      <alignment horizontal="center"/>
    </xf>
    <xf numFmtId="164" fontId="10" fillId="2" borderId="2" xfId="1" applyNumberFormat="1" applyFont="1" applyFill="1" applyBorder="1" applyAlignment="1">
      <alignment horizontal="center"/>
    </xf>
    <xf numFmtId="164" fontId="10" fillId="2" borderId="3" xfId="1" applyNumberFormat="1" applyFont="1" applyFill="1" applyBorder="1" applyAlignment="1">
      <alignment horizontal="center"/>
    </xf>
    <xf numFmtId="164" fontId="11" fillId="2" borderId="1" xfId="1" applyNumberFormat="1" applyFont="1" applyFill="1" applyBorder="1"/>
    <xf numFmtId="164" fontId="5" fillId="0" borderId="0" xfId="1" applyNumberFormat="1" applyFont="1" applyBorder="1"/>
    <xf numFmtId="164" fontId="11" fillId="2" borderId="3" xfId="1" applyNumberFormat="1" applyFont="1" applyFill="1" applyBorder="1"/>
    <xf numFmtId="164" fontId="11" fillId="2" borderId="3" xfId="1" applyNumberFormat="1" applyFont="1" applyFill="1" applyBorder="1" applyAlignment="1">
      <alignment horizontal="center"/>
    </xf>
    <xf numFmtId="164" fontId="11" fillId="2" borderId="7" xfId="1" applyNumberFormat="1" applyFont="1" applyFill="1" applyBorder="1"/>
    <xf numFmtId="164" fontId="4" fillId="4" borderId="14" xfId="1" applyNumberFormat="1" applyFont="1" applyFill="1" applyBorder="1" applyAlignment="1">
      <alignment horizontal="right" vertical="center" wrapText="1"/>
    </xf>
    <xf numFmtId="164" fontId="4" fillId="4" borderId="4" xfId="1" applyNumberFormat="1" applyFont="1" applyFill="1" applyBorder="1" applyAlignment="1">
      <alignment horizontal="right" vertical="center" wrapText="1"/>
    </xf>
    <xf numFmtId="164" fontId="4" fillId="4" borderId="15" xfId="1" applyNumberFormat="1" applyFont="1" applyFill="1" applyBorder="1" applyAlignment="1">
      <alignment horizontal="right" vertical="center" wrapText="1"/>
    </xf>
    <xf numFmtId="164" fontId="4" fillId="2" borderId="14" xfId="1" applyNumberFormat="1" applyFont="1" applyFill="1" applyBorder="1" applyAlignment="1">
      <alignment horizontal="right"/>
    </xf>
    <xf numFmtId="164" fontId="4" fillId="2" borderId="4" xfId="1" applyNumberFormat="1" applyFont="1" applyFill="1" applyBorder="1" applyAlignment="1">
      <alignment horizontal="right"/>
    </xf>
    <xf numFmtId="164" fontId="4" fillId="2" borderId="15" xfId="1" applyNumberFormat="1" applyFont="1" applyFill="1" applyBorder="1" applyAlignment="1">
      <alignment horizontal="right"/>
    </xf>
    <xf numFmtId="164" fontId="4" fillId="2" borderId="16" xfId="1" applyNumberFormat="1" applyFont="1" applyFill="1" applyBorder="1" applyAlignment="1">
      <alignment horizontal="right"/>
    </xf>
    <xf numFmtId="164" fontId="4" fillId="2" borderId="17" xfId="1" applyNumberFormat="1" applyFont="1" applyFill="1" applyBorder="1" applyAlignment="1">
      <alignment horizontal="right"/>
    </xf>
    <xf numFmtId="164" fontId="4" fillId="4" borderId="18" xfId="1" applyNumberFormat="1" applyFont="1" applyFill="1" applyBorder="1" applyAlignment="1">
      <alignment horizontal="right"/>
    </xf>
    <xf numFmtId="164" fontId="4" fillId="4" borderId="22" xfId="1" applyNumberFormat="1" applyFont="1" applyFill="1" applyBorder="1" applyAlignment="1">
      <alignment horizontal="right" vertical="center" wrapText="1"/>
    </xf>
    <xf numFmtId="164" fontId="4" fillId="4" borderId="2" xfId="1" applyNumberFormat="1" applyFont="1" applyFill="1" applyBorder="1" applyAlignment="1">
      <alignment horizontal="right" vertical="center" wrapText="1"/>
    </xf>
    <xf numFmtId="164" fontId="4" fillId="4" borderId="8" xfId="1" applyNumberFormat="1" applyFont="1" applyFill="1" applyBorder="1" applyAlignment="1">
      <alignment horizontal="right" vertical="center" wrapText="1"/>
    </xf>
    <xf numFmtId="164" fontId="4" fillId="3" borderId="8" xfId="1" applyNumberFormat="1" applyFont="1" applyFill="1" applyBorder="1" applyAlignment="1">
      <alignment horizontal="right"/>
    </xf>
    <xf numFmtId="164" fontId="4" fillId="3" borderId="2" xfId="1" applyNumberFormat="1" applyFont="1" applyFill="1" applyBorder="1" applyAlignment="1">
      <alignment horizontal="right"/>
    </xf>
    <xf numFmtId="164" fontId="4" fillId="3" borderId="15" xfId="1" applyNumberFormat="1" applyFont="1" applyFill="1" applyBorder="1" applyAlignment="1">
      <alignment horizontal="right"/>
    </xf>
    <xf numFmtId="164" fontId="4" fillId="2" borderId="22" xfId="1" applyNumberFormat="1" applyFont="1" applyFill="1" applyBorder="1" applyAlignment="1">
      <alignment horizontal="right"/>
    </xf>
    <xf numFmtId="164" fontId="4" fillId="2" borderId="2" xfId="1" applyNumberFormat="1" applyFont="1" applyFill="1" applyBorder="1" applyAlignment="1">
      <alignment horizontal="right"/>
    </xf>
    <xf numFmtId="164" fontId="4" fillId="2" borderId="8" xfId="1" applyNumberFormat="1" applyFont="1" applyFill="1" applyBorder="1" applyAlignment="1">
      <alignment horizontal="right"/>
    </xf>
    <xf numFmtId="164" fontId="4" fillId="4" borderId="15" xfId="1" applyNumberFormat="1" applyFont="1" applyFill="1" applyBorder="1" applyAlignment="1">
      <alignment horizontal="right"/>
    </xf>
    <xf numFmtId="164" fontId="4" fillId="3" borderId="22" xfId="1" applyNumberFormat="1" applyFont="1" applyFill="1" applyBorder="1" applyAlignment="1">
      <alignment horizontal="right"/>
    </xf>
    <xf numFmtId="164" fontId="4" fillId="3" borderId="23" xfId="1" applyNumberFormat="1" applyFont="1" applyFill="1" applyBorder="1" applyAlignment="1">
      <alignment horizontal="right"/>
    </xf>
    <xf numFmtId="164" fontId="4" fillId="3" borderId="21" xfId="1" applyNumberFormat="1" applyFont="1" applyFill="1" applyBorder="1" applyAlignment="1">
      <alignment horizontal="right"/>
    </xf>
    <xf numFmtId="164" fontId="4" fillId="3" borderId="18" xfId="1" applyNumberFormat="1" applyFont="1" applyFill="1" applyBorder="1" applyAlignment="1">
      <alignment horizontal="right"/>
    </xf>
    <xf numFmtId="164" fontId="4" fillId="3" borderId="20" xfId="1" applyNumberFormat="1" applyFont="1" applyFill="1" applyBorder="1" applyAlignment="1">
      <alignment horizontal="right"/>
    </xf>
    <xf numFmtId="166" fontId="0" fillId="0" borderId="8" xfId="1" applyNumberFormat="1" applyFont="1" applyBorder="1" applyAlignment="1">
      <alignment horizontal="center"/>
    </xf>
    <xf numFmtId="166" fontId="0" fillId="0" borderId="24" xfId="1" applyNumberFormat="1" applyFont="1" applyBorder="1" applyAlignment="1">
      <alignment horizontal="center"/>
    </xf>
    <xf numFmtId="9" fontId="4" fillId="0" borderId="6" xfId="21" applyFont="1" applyFill="1" applyBorder="1" applyAlignment="1">
      <alignment horizontal="center" vertical="center" wrapText="1"/>
    </xf>
    <xf numFmtId="9" fontId="4" fillId="0" borderId="8" xfId="21" applyFont="1" applyFill="1" applyBorder="1" applyAlignment="1">
      <alignment horizontal="center" vertical="center" wrapText="1"/>
    </xf>
    <xf numFmtId="9" fontId="0" fillId="0" borderId="8" xfId="21" applyFont="1" applyBorder="1" applyAlignment="1">
      <alignment horizontal="center"/>
    </xf>
    <xf numFmtId="9" fontId="0" fillId="0" borderId="25" xfId="21" applyFont="1" applyBorder="1" applyAlignment="1">
      <alignment horizontal="center"/>
    </xf>
    <xf numFmtId="0" fontId="4" fillId="0" borderId="0" xfId="6" applyFont="1" applyAlignment="1">
      <alignment wrapText="1"/>
    </xf>
    <xf numFmtId="0" fontId="21" fillId="0" borderId="0" xfId="8" applyFont="1" applyAlignment="1">
      <alignment wrapText="1"/>
    </xf>
    <xf numFmtId="0" fontId="4" fillId="0" borderId="9"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4" fillId="0" borderId="10" xfId="0" applyFont="1" applyBorder="1" applyAlignment="1">
      <alignment horizontal="center" vertical="center" wrapText="1"/>
    </xf>
  </cellXfs>
  <cellStyles count="22">
    <cellStyle name="Comma" xfId="1" builtinId="3"/>
    <cellStyle name="Comma 2" xfId="3"/>
    <cellStyle name="Comma 2 2" xfId="10"/>
    <cellStyle name="Comma 2 2 2" xfId="13"/>
    <cellStyle name="Comma 2 3" xfId="12"/>
    <cellStyle name="Comma 2 4" xfId="5"/>
    <cellStyle name="Hyperlink" xfId="2" builtinId="8"/>
    <cellStyle name="Hyperlink 2" xfId="15"/>
    <cellStyle name="Normal" xfId="0" builtinId="0"/>
    <cellStyle name="Normal 11" xfId="7"/>
    <cellStyle name="Normal 12 2" xfId="6"/>
    <cellStyle name="Normal 2" xfId="8"/>
    <cellStyle name="Normal 2 2" xfId="16"/>
    <cellStyle name="Normal 3" xfId="9"/>
    <cellStyle name="Normal 3 2" xfId="19"/>
    <cellStyle name="Normal 4" xfId="11"/>
    <cellStyle name="Normal 4 2" xfId="14"/>
    <cellStyle name="Normal 4 3" xfId="18"/>
    <cellStyle name="Normal 5" xfId="4"/>
    <cellStyle name="Normal 5 2" xfId="20"/>
    <cellStyle name="Percent" xfId="21" builtinId="5"/>
    <cellStyle name="Percent 2" xfId="17"/>
  </cellStyles>
  <dxfs count="16">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B16"/>
  <sheetViews>
    <sheetView showGridLines="0" showRowColHeaders="0" zoomScale="90" zoomScaleNormal="90" workbookViewId="0">
      <selection activeCell="B20" sqref="B20"/>
    </sheetView>
  </sheetViews>
  <sheetFormatPr defaultRowHeight="12.75" x14ac:dyDescent="0.2"/>
  <cols>
    <col min="1" max="1" width="4.7109375" customWidth="1"/>
    <col min="2" max="2" width="137.7109375" customWidth="1"/>
    <col min="3" max="3" width="66.42578125" customWidth="1"/>
  </cols>
  <sheetData>
    <row r="2" spans="2:2" ht="18" x14ac:dyDescent="0.25">
      <c r="B2" s="15" t="s">
        <v>61</v>
      </c>
    </row>
    <row r="4" spans="2:2" ht="38.25" x14ac:dyDescent="0.2">
      <c r="B4" s="5" t="s">
        <v>6</v>
      </c>
    </row>
    <row r="5" spans="2:2" x14ac:dyDescent="0.2">
      <c r="B5" s="5"/>
    </row>
    <row r="6" spans="2:2" x14ac:dyDescent="0.2">
      <c r="B6" s="42" t="s">
        <v>62</v>
      </c>
    </row>
    <row r="8" spans="2:2" ht="25.5" x14ac:dyDescent="0.2">
      <c r="B8" s="42" t="s">
        <v>63</v>
      </c>
    </row>
    <row r="9" spans="2:2" x14ac:dyDescent="0.2">
      <c r="B9" s="5"/>
    </row>
    <row r="10" spans="2:2" ht="51" x14ac:dyDescent="0.2">
      <c r="B10" s="42" t="s">
        <v>44</v>
      </c>
    </row>
    <row r="11" spans="2:2" x14ac:dyDescent="0.2">
      <c r="B11" t="s">
        <v>5</v>
      </c>
    </row>
    <row r="12" spans="2:2" ht="38.25" x14ac:dyDescent="0.2">
      <c r="B12" s="42" t="s">
        <v>66</v>
      </c>
    </row>
    <row r="14" spans="2:2" ht="25.5" x14ac:dyDescent="0.2">
      <c r="B14" s="13" t="s">
        <v>7</v>
      </c>
    </row>
    <row r="16" spans="2:2" x14ac:dyDescent="0.2">
      <c r="B16" s="6" t="s">
        <v>42</v>
      </c>
    </row>
  </sheetData>
  <phoneticPr fontId="6" type="noConversion"/>
  <pageMargins left="0.75" right="0.75" top="1" bottom="1" header="0.5" footer="0.5"/>
  <pageSetup paperSize="9" scale="97" orientation="landscape" r:id="rId1"/>
  <headerFooter alignWithMargins="0">
    <oddHeader xml:space="preserve">&amp;L </oddHeader>
    <oddFooter xml:space="preserve">&amp;L&amp;F, &amp;A&amp;R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M60"/>
  <sheetViews>
    <sheetView showGridLines="0" showRowColHeaders="0" tabSelected="1" zoomScale="85" zoomScaleNormal="85" workbookViewId="0">
      <selection activeCell="D14" sqref="D14"/>
    </sheetView>
  </sheetViews>
  <sheetFormatPr defaultColWidth="10.7109375" defaultRowHeight="12.75" x14ac:dyDescent="0.2"/>
  <cols>
    <col min="1" max="1" width="3.7109375" customWidth="1"/>
    <col min="2" max="8" width="16.7109375" customWidth="1"/>
    <col min="9" max="9" width="16.7109375" style="63" customWidth="1"/>
    <col min="10" max="10" width="16.7109375" customWidth="1"/>
    <col min="11" max="11" width="14.85546875" customWidth="1"/>
  </cols>
  <sheetData>
    <row r="1" spans="2:13" x14ac:dyDescent="0.2">
      <c r="B1" s="18"/>
      <c r="C1" s="19"/>
    </row>
    <row r="2" spans="2:13" x14ac:dyDescent="0.2">
      <c r="B2" s="8" t="s">
        <v>3</v>
      </c>
      <c r="C2" s="10">
        <v>43100</v>
      </c>
    </row>
    <row r="4" spans="2:13" ht="61.5" customHeight="1" x14ac:dyDescent="0.2">
      <c r="B4" s="1" t="s">
        <v>0</v>
      </c>
      <c r="C4" s="25" t="s">
        <v>12</v>
      </c>
      <c r="D4" s="24" t="s">
        <v>14</v>
      </c>
      <c r="E4" s="24" t="s">
        <v>16</v>
      </c>
      <c r="F4" s="24" t="s">
        <v>17</v>
      </c>
      <c r="G4" s="24" t="s">
        <v>18</v>
      </c>
      <c r="H4" s="25" t="s">
        <v>19</v>
      </c>
      <c r="I4" s="29" t="s">
        <v>68</v>
      </c>
      <c r="J4" s="29" t="s">
        <v>67</v>
      </c>
      <c r="K4" s="22" t="s">
        <v>9</v>
      </c>
    </row>
    <row r="5" spans="2:13" ht="12.75" customHeight="1" x14ac:dyDescent="0.2">
      <c r="B5" s="2">
        <v>1980</v>
      </c>
      <c r="C5" s="11">
        <v>14970</v>
      </c>
      <c r="D5" s="11">
        <v>12243</v>
      </c>
      <c r="E5" s="11">
        <v>2727</v>
      </c>
      <c r="F5" s="11">
        <v>0</v>
      </c>
      <c r="G5" s="11">
        <v>16253262.160000002</v>
      </c>
      <c r="H5" s="11">
        <v>16253262.160000002</v>
      </c>
      <c r="I5" s="11">
        <v>7</v>
      </c>
      <c r="J5" s="65">
        <v>4</v>
      </c>
      <c r="K5" s="23" t="b">
        <f>C5=SUM(D5:F5)</f>
        <v>1</v>
      </c>
    </row>
    <row r="6" spans="2:13" ht="12.75" customHeight="1" x14ac:dyDescent="0.2">
      <c r="B6" s="2">
        <v>1981</v>
      </c>
      <c r="C6" s="11">
        <v>19691</v>
      </c>
      <c r="D6" s="11">
        <v>16991</v>
      </c>
      <c r="E6" s="11">
        <v>2700</v>
      </c>
      <c r="F6" s="11">
        <v>0</v>
      </c>
      <c r="G6" s="11">
        <v>21896988.629999999</v>
      </c>
      <c r="H6" s="11">
        <v>21896988.629999999</v>
      </c>
      <c r="I6" s="11">
        <v>8</v>
      </c>
      <c r="J6" s="66">
        <v>5</v>
      </c>
      <c r="K6" s="20" t="b">
        <f t="shared" ref="K6:K42" si="0">C6=SUM(D6:F6)</f>
        <v>1</v>
      </c>
      <c r="M6" s="7"/>
    </row>
    <row r="7" spans="2:13" ht="12.75" customHeight="1" x14ac:dyDescent="0.2">
      <c r="B7" s="2">
        <v>1982</v>
      </c>
      <c r="C7" s="11">
        <v>17272</v>
      </c>
      <c r="D7" s="11">
        <v>13103</v>
      </c>
      <c r="E7" s="11">
        <v>4169</v>
      </c>
      <c r="F7" s="11">
        <v>0</v>
      </c>
      <c r="G7" s="11">
        <v>16203927.33</v>
      </c>
      <c r="H7" s="11">
        <v>16203927.33</v>
      </c>
      <c r="I7" s="11">
        <v>8</v>
      </c>
      <c r="J7" s="66">
        <v>5</v>
      </c>
      <c r="K7" s="20" t="b">
        <f t="shared" si="0"/>
        <v>1</v>
      </c>
    </row>
    <row r="8" spans="2:13" ht="12.75" customHeight="1" x14ac:dyDescent="0.2">
      <c r="B8" s="2">
        <v>1983</v>
      </c>
      <c r="C8" s="11">
        <v>20522</v>
      </c>
      <c r="D8" s="11">
        <v>15444</v>
      </c>
      <c r="E8" s="11">
        <v>5077</v>
      </c>
      <c r="F8" s="11">
        <v>1</v>
      </c>
      <c r="G8" s="11">
        <v>17182331.140000001</v>
      </c>
      <c r="H8" s="11">
        <v>17183081.140000001</v>
      </c>
      <c r="I8" s="11">
        <v>10</v>
      </c>
      <c r="J8" s="66">
        <v>5</v>
      </c>
      <c r="K8" s="20" t="b">
        <f t="shared" si="0"/>
        <v>1</v>
      </c>
    </row>
    <row r="9" spans="2:13" ht="12.75" customHeight="1" x14ac:dyDescent="0.2">
      <c r="B9" s="2">
        <v>1984</v>
      </c>
      <c r="C9" s="11">
        <v>20516</v>
      </c>
      <c r="D9" s="11">
        <v>15936</v>
      </c>
      <c r="E9" s="11">
        <v>4580</v>
      </c>
      <c r="F9" s="11">
        <v>0</v>
      </c>
      <c r="G9" s="11">
        <v>16688997.989999991</v>
      </c>
      <c r="H9" s="11">
        <v>16688997.989999991</v>
      </c>
      <c r="I9" s="11">
        <v>10</v>
      </c>
      <c r="J9" s="66">
        <v>5</v>
      </c>
      <c r="K9" s="20" t="b">
        <f t="shared" si="0"/>
        <v>1</v>
      </c>
    </row>
    <row r="10" spans="2:13" ht="12.75" customHeight="1" x14ac:dyDescent="0.2">
      <c r="B10" s="2">
        <v>1985</v>
      </c>
      <c r="C10" s="11">
        <v>22658</v>
      </c>
      <c r="D10" s="11">
        <v>17728</v>
      </c>
      <c r="E10" s="11">
        <v>4930</v>
      </c>
      <c r="F10" s="11">
        <v>0</v>
      </c>
      <c r="G10" s="11">
        <v>19091918.849999998</v>
      </c>
      <c r="H10" s="11">
        <v>19091918.849999998</v>
      </c>
      <c r="I10" s="11">
        <v>9</v>
      </c>
      <c r="J10" s="66">
        <v>5</v>
      </c>
      <c r="K10" s="20" t="b">
        <f t="shared" si="0"/>
        <v>1</v>
      </c>
    </row>
    <row r="11" spans="2:13" ht="12.75" customHeight="1" x14ac:dyDescent="0.2">
      <c r="B11" s="2">
        <v>1986</v>
      </c>
      <c r="C11" s="11">
        <v>30555</v>
      </c>
      <c r="D11" s="11">
        <v>22807</v>
      </c>
      <c r="E11" s="11">
        <v>7747</v>
      </c>
      <c r="F11" s="11">
        <v>1</v>
      </c>
      <c r="G11" s="11">
        <v>26549575.728523504</v>
      </c>
      <c r="H11" s="11">
        <v>26548075.728523504</v>
      </c>
      <c r="I11" s="11">
        <v>10</v>
      </c>
      <c r="J11" s="66">
        <v>5</v>
      </c>
      <c r="K11" s="20" t="b">
        <f t="shared" si="0"/>
        <v>1</v>
      </c>
    </row>
    <row r="12" spans="2:13" ht="12.75" customHeight="1" x14ac:dyDescent="0.2">
      <c r="B12" s="2">
        <v>1987</v>
      </c>
      <c r="C12" s="11">
        <v>42577</v>
      </c>
      <c r="D12" s="11">
        <v>28528</v>
      </c>
      <c r="E12" s="11">
        <v>14048</v>
      </c>
      <c r="F12" s="11">
        <v>1</v>
      </c>
      <c r="G12" s="11">
        <v>32865151.18</v>
      </c>
      <c r="H12" s="11">
        <v>32868651.18</v>
      </c>
      <c r="I12" s="11">
        <v>10</v>
      </c>
      <c r="J12" s="66">
        <v>6</v>
      </c>
      <c r="K12" s="20" t="b">
        <f t="shared" si="0"/>
        <v>1</v>
      </c>
    </row>
    <row r="13" spans="2:13" ht="12.75" customHeight="1" x14ac:dyDescent="0.2">
      <c r="B13" s="2">
        <v>1988</v>
      </c>
      <c r="C13" s="11">
        <v>53244</v>
      </c>
      <c r="D13" s="11">
        <v>32517</v>
      </c>
      <c r="E13" s="11">
        <v>20727</v>
      </c>
      <c r="F13" s="11">
        <v>0</v>
      </c>
      <c r="G13" s="11">
        <v>35485192.199999921</v>
      </c>
      <c r="H13" s="11">
        <v>35485192.199999921</v>
      </c>
      <c r="I13" s="11">
        <v>10</v>
      </c>
      <c r="J13" s="66">
        <v>6</v>
      </c>
      <c r="K13" s="20" t="b">
        <f t="shared" si="0"/>
        <v>1</v>
      </c>
    </row>
    <row r="14" spans="2:13" ht="12.75" customHeight="1" x14ac:dyDescent="0.2">
      <c r="B14" s="2">
        <v>1989</v>
      </c>
      <c r="C14" s="11">
        <v>54177</v>
      </c>
      <c r="D14" s="11">
        <v>31848</v>
      </c>
      <c r="E14" s="11">
        <v>22329</v>
      </c>
      <c r="F14" s="11">
        <v>0</v>
      </c>
      <c r="G14" s="11">
        <v>37861236.969999976</v>
      </c>
      <c r="H14" s="11">
        <v>37861236.969999976</v>
      </c>
      <c r="I14" s="11">
        <v>10</v>
      </c>
      <c r="J14" s="66">
        <v>7</v>
      </c>
      <c r="K14" s="20" t="b">
        <f t="shared" si="0"/>
        <v>1</v>
      </c>
    </row>
    <row r="15" spans="2:13" ht="12.75" customHeight="1" x14ac:dyDescent="0.2">
      <c r="B15" s="2">
        <v>1990</v>
      </c>
      <c r="C15" s="11">
        <v>52559</v>
      </c>
      <c r="D15" s="11">
        <v>30813</v>
      </c>
      <c r="E15" s="11">
        <v>21746</v>
      </c>
      <c r="F15" s="11">
        <v>0</v>
      </c>
      <c r="G15" s="11">
        <v>39642138.449999765</v>
      </c>
      <c r="H15" s="11">
        <v>39642138.449999765</v>
      </c>
      <c r="I15" s="11">
        <v>10</v>
      </c>
      <c r="J15" s="66">
        <v>7</v>
      </c>
      <c r="K15" s="20" t="b">
        <f t="shared" si="0"/>
        <v>1</v>
      </c>
    </row>
    <row r="16" spans="2:13" ht="12.75" customHeight="1" x14ac:dyDescent="0.2">
      <c r="B16" s="2">
        <v>1991</v>
      </c>
      <c r="C16" s="11">
        <v>58030</v>
      </c>
      <c r="D16" s="11">
        <v>33124</v>
      </c>
      <c r="E16" s="11">
        <v>24906</v>
      </c>
      <c r="F16" s="11">
        <v>0</v>
      </c>
      <c r="G16" s="11">
        <v>42947665.209999882</v>
      </c>
      <c r="H16" s="11">
        <v>42947665.209999882</v>
      </c>
      <c r="I16" s="11">
        <v>10</v>
      </c>
      <c r="J16" s="66">
        <v>7</v>
      </c>
      <c r="K16" s="20" t="b">
        <f t="shared" si="0"/>
        <v>1</v>
      </c>
    </row>
    <row r="17" spans="2:11" x14ac:dyDescent="0.2">
      <c r="B17" s="2">
        <v>1992</v>
      </c>
      <c r="C17" s="11">
        <v>72878</v>
      </c>
      <c r="D17" s="11">
        <v>37607</v>
      </c>
      <c r="E17" s="11">
        <v>35271</v>
      </c>
      <c r="F17" s="11">
        <v>0</v>
      </c>
      <c r="G17" s="11">
        <v>53144616.649999782</v>
      </c>
      <c r="H17" s="11">
        <v>53144616.649999782</v>
      </c>
      <c r="I17" s="11">
        <v>10</v>
      </c>
      <c r="J17" s="66">
        <v>8</v>
      </c>
      <c r="K17" s="20" t="b">
        <f t="shared" si="0"/>
        <v>1</v>
      </c>
    </row>
    <row r="18" spans="2:11" x14ac:dyDescent="0.2">
      <c r="B18" s="2">
        <v>1993</v>
      </c>
      <c r="C18" s="11">
        <v>74446</v>
      </c>
      <c r="D18" s="11">
        <v>37070</v>
      </c>
      <c r="E18" s="11">
        <v>37376</v>
      </c>
      <c r="F18" s="11">
        <v>0</v>
      </c>
      <c r="G18" s="11">
        <v>56299347.662617192</v>
      </c>
      <c r="H18" s="11">
        <v>56298774.108740956</v>
      </c>
      <c r="I18" s="11">
        <v>10</v>
      </c>
      <c r="J18" s="66">
        <v>8</v>
      </c>
      <c r="K18" s="20" t="b">
        <f t="shared" si="0"/>
        <v>1</v>
      </c>
    </row>
    <row r="19" spans="2:11" x14ac:dyDescent="0.2">
      <c r="B19" s="2">
        <v>1994</v>
      </c>
      <c r="C19" s="11">
        <v>58521</v>
      </c>
      <c r="D19" s="11">
        <v>29441</v>
      </c>
      <c r="E19" s="11">
        <v>29056</v>
      </c>
      <c r="F19" s="11">
        <v>24</v>
      </c>
      <c r="G19" s="11">
        <v>46912229.019999899</v>
      </c>
      <c r="H19" s="11">
        <v>46912804.059999898</v>
      </c>
      <c r="I19" s="11">
        <v>10</v>
      </c>
      <c r="J19" s="66">
        <v>8</v>
      </c>
      <c r="K19" s="20" t="b">
        <f t="shared" si="0"/>
        <v>1</v>
      </c>
    </row>
    <row r="20" spans="2:11" x14ac:dyDescent="0.2">
      <c r="B20" s="2">
        <v>1995</v>
      </c>
      <c r="C20" s="11">
        <v>41164</v>
      </c>
      <c r="D20" s="11">
        <v>21182</v>
      </c>
      <c r="E20" s="11">
        <v>19953</v>
      </c>
      <c r="F20" s="11">
        <v>29</v>
      </c>
      <c r="G20" s="11">
        <v>36319314.809999861</v>
      </c>
      <c r="H20" s="11">
        <v>36325047.889999859</v>
      </c>
      <c r="I20" s="11">
        <v>10</v>
      </c>
      <c r="J20" s="66">
        <v>8</v>
      </c>
      <c r="K20" s="20" t="b">
        <f t="shared" si="0"/>
        <v>1</v>
      </c>
    </row>
    <row r="21" spans="2:11" x14ac:dyDescent="0.2">
      <c r="B21" s="2">
        <v>1996</v>
      </c>
      <c r="C21" s="11">
        <v>34769</v>
      </c>
      <c r="D21" s="11">
        <v>17974</v>
      </c>
      <c r="E21" s="11">
        <v>16755</v>
      </c>
      <c r="F21" s="11">
        <v>40</v>
      </c>
      <c r="G21" s="11">
        <v>32803434.668523405</v>
      </c>
      <c r="H21" s="11">
        <v>32808976.668523405</v>
      </c>
      <c r="I21" s="11">
        <v>10</v>
      </c>
      <c r="J21" s="66">
        <v>8</v>
      </c>
      <c r="K21" s="20" t="b">
        <f t="shared" si="0"/>
        <v>1</v>
      </c>
    </row>
    <row r="22" spans="2:11" x14ac:dyDescent="0.2">
      <c r="B22" s="2">
        <v>1997</v>
      </c>
      <c r="C22" s="11">
        <v>29074</v>
      </c>
      <c r="D22" s="11">
        <v>14578</v>
      </c>
      <c r="E22" s="11">
        <v>14457</v>
      </c>
      <c r="F22" s="11">
        <v>39</v>
      </c>
      <c r="G22" s="11">
        <v>28690168.073220905</v>
      </c>
      <c r="H22" s="11">
        <v>28691307.123220906</v>
      </c>
      <c r="I22" s="11">
        <v>10</v>
      </c>
      <c r="J22" s="66">
        <v>8</v>
      </c>
      <c r="K22" s="20" t="b">
        <f t="shared" si="0"/>
        <v>1</v>
      </c>
    </row>
    <row r="23" spans="2:11" x14ac:dyDescent="0.2">
      <c r="B23" s="2">
        <v>1998</v>
      </c>
      <c r="C23" s="11">
        <v>24055</v>
      </c>
      <c r="D23" s="11">
        <v>11122</v>
      </c>
      <c r="E23" s="11">
        <v>12893</v>
      </c>
      <c r="F23" s="11">
        <v>40</v>
      </c>
      <c r="G23" s="11">
        <v>22976486.124563735</v>
      </c>
      <c r="H23" s="11">
        <v>23197486.124563735</v>
      </c>
      <c r="I23" s="11">
        <v>10</v>
      </c>
      <c r="J23" s="66">
        <v>8</v>
      </c>
      <c r="K23" s="20" t="b">
        <f t="shared" si="0"/>
        <v>1</v>
      </c>
    </row>
    <row r="24" spans="2:11" x14ac:dyDescent="0.2">
      <c r="B24" s="2">
        <v>1999</v>
      </c>
      <c r="C24" s="11">
        <v>12065</v>
      </c>
      <c r="D24" s="11">
        <v>5553</v>
      </c>
      <c r="E24" s="11">
        <v>6481</v>
      </c>
      <c r="F24" s="11">
        <v>31</v>
      </c>
      <c r="G24" s="11">
        <v>14962396.977438588</v>
      </c>
      <c r="H24" s="11">
        <v>14961799.608285522</v>
      </c>
      <c r="I24" s="11">
        <v>10</v>
      </c>
      <c r="J24" s="66">
        <v>10</v>
      </c>
      <c r="K24" s="20" t="b">
        <f t="shared" si="0"/>
        <v>1</v>
      </c>
    </row>
    <row r="25" spans="2:11" x14ac:dyDescent="0.2">
      <c r="B25" s="2">
        <v>2000</v>
      </c>
      <c r="C25" s="11">
        <v>9044</v>
      </c>
      <c r="D25" s="11">
        <v>4006</v>
      </c>
      <c r="E25" s="11">
        <v>5009</v>
      </c>
      <c r="F25" s="11">
        <v>29</v>
      </c>
      <c r="G25" s="11">
        <v>13967790.350589966</v>
      </c>
      <c r="H25" s="11">
        <v>13950824.350157596</v>
      </c>
      <c r="I25" s="11">
        <v>10</v>
      </c>
      <c r="J25" s="66">
        <v>10</v>
      </c>
      <c r="K25" s="20" t="b">
        <f t="shared" si="0"/>
        <v>1</v>
      </c>
    </row>
    <row r="26" spans="2:11" x14ac:dyDescent="0.2">
      <c r="B26" s="2">
        <v>2001</v>
      </c>
      <c r="C26" s="11">
        <v>7150</v>
      </c>
      <c r="D26" s="11">
        <v>3130</v>
      </c>
      <c r="E26" s="11">
        <v>3988</v>
      </c>
      <c r="F26" s="11">
        <v>32</v>
      </c>
      <c r="G26" s="11">
        <v>12140477.817235818</v>
      </c>
      <c r="H26" s="11">
        <v>12082608.396329548</v>
      </c>
      <c r="I26" s="11">
        <v>10</v>
      </c>
      <c r="J26" s="66">
        <v>10</v>
      </c>
      <c r="K26" s="20" t="b">
        <f t="shared" si="0"/>
        <v>1</v>
      </c>
    </row>
    <row r="27" spans="2:11" x14ac:dyDescent="0.2">
      <c r="B27" s="2">
        <v>2002</v>
      </c>
      <c r="C27" s="11">
        <v>8626</v>
      </c>
      <c r="D27" s="11">
        <v>3645</v>
      </c>
      <c r="E27" s="11">
        <v>4948</v>
      </c>
      <c r="F27" s="11">
        <v>33</v>
      </c>
      <c r="G27" s="11">
        <v>17147509.55852345</v>
      </c>
      <c r="H27" s="11">
        <v>17147509.55852345</v>
      </c>
      <c r="I27" s="11">
        <v>10</v>
      </c>
      <c r="J27" s="66">
        <v>10</v>
      </c>
      <c r="K27" s="20" t="b">
        <f t="shared" si="0"/>
        <v>1</v>
      </c>
    </row>
    <row r="28" spans="2:11" x14ac:dyDescent="0.2">
      <c r="B28" s="2">
        <v>2003</v>
      </c>
      <c r="C28" s="11">
        <v>11189</v>
      </c>
      <c r="D28" s="11">
        <v>4689</v>
      </c>
      <c r="E28" s="11">
        <v>6422</v>
      </c>
      <c r="F28" s="11">
        <v>78</v>
      </c>
      <c r="G28" s="11">
        <v>23529085.471834604</v>
      </c>
      <c r="H28" s="11">
        <v>23536467.973934729</v>
      </c>
      <c r="I28" s="11">
        <v>10</v>
      </c>
      <c r="J28" s="66">
        <v>10</v>
      </c>
      <c r="K28" s="20" t="b">
        <f t="shared" si="0"/>
        <v>1</v>
      </c>
    </row>
    <row r="29" spans="2:11" x14ac:dyDescent="0.2">
      <c r="B29" s="2">
        <v>2004</v>
      </c>
      <c r="C29" s="11">
        <v>15971</v>
      </c>
      <c r="D29" s="11">
        <v>7292</v>
      </c>
      <c r="E29" s="11">
        <v>8588</v>
      </c>
      <c r="F29" s="11">
        <v>91</v>
      </c>
      <c r="G29" s="11">
        <v>42243741.592337959</v>
      </c>
      <c r="H29" s="11">
        <v>42244962.204639241</v>
      </c>
      <c r="I29" s="11">
        <v>10</v>
      </c>
      <c r="J29" s="66">
        <v>10</v>
      </c>
      <c r="K29" s="20" t="b">
        <f t="shared" si="0"/>
        <v>1</v>
      </c>
    </row>
    <row r="30" spans="2:11" x14ac:dyDescent="0.2">
      <c r="B30" s="2">
        <v>2005</v>
      </c>
      <c r="C30" s="11">
        <v>13978</v>
      </c>
      <c r="D30" s="11">
        <v>6626</v>
      </c>
      <c r="E30" s="11">
        <v>7269</v>
      </c>
      <c r="F30" s="11">
        <v>83</v>
      </c>
      <c r="G30" s="11">
        <v>39460032.777070381</v>
      </c>
      <c r="H30" s="11">
        <v>39452762.650011428</v>
      </c>
      <c r="I30" s="11">
        <v>10</v>
      </c>
      <c r="J30" s="66">
        <v>10</v>
      </c>
      <c r="K30" s="20" t="b">
        <f t="shared" si="0"/>
        <v>1</v>
      </c>
    </row>
    <row r="31" spans="2:11" x14ac:dyDescent="0.2">
      <c r="B31" s="2">
        <v>2006</v>
      </c>
      <c r="C31" s="11">
        <v>12334</v>
      </c>
      <c r="D31" s="11">
        <v>5900</v>
      </c>
      <c r="E31" s="11">
        <v>6352</v>
      </c>
      <c r="F31" s="11">
        <v>82</v>
      </c>
      <c r="G31" s="11">
        <v>36956460.689999476</v>
      </c>
      <c r="H31" s="11">
        <v>37072689.43331141</v>
      </c>
      <c r="I31" s="11">
        <v>10</v>
      </c>
      <c r="J31" s="66">
        <v>10</v>
      </c>
      <c r="K31" s="20" t="b">
        <f t="shared" si="0"/>
        <v>1</v>
      </c>
    </row>
    <row r="32" spans="2:11" x14ac:dyDescent="0.2">
      <c r="B32" s="2">
        <v>2007</v>
      </c>
      <c r="C32" s="11">
        <v>12661</v>
      </c>
      <c r="D32" s="11">
        <v>5750</v>
      </c>
      <c r="E32" s="11">
        <v>6756</v>
      </c>
      <c r="F32" s="11">
        <v>155</v>
      </c>
      <c r="G32" s="11">
        <v>39468947.664697096</v>
      </c>
      <c r="H32" s="11">
        <v>39646456.054697096</v>
      </c>
      <c r="I32" s="11">
        <v>10</v>
      </c>
      <c r="J32" s="66">
        <v>10</v>
      </c>
      <c r="K32" s="20" t="b">
        <f t="shared" si="0"/>
        <v>1</v>
      </c>
    </row>
    <row r="33" spans="2:11" x14ac:dyDescent="0.2">
      <c r="B33" s="2">
        <v>2008</v>
      </c>
      <c r="C33" s="11">
        <v>16643</v>
      </c>
      <c r="D33" s="11">
        <v>7468</v>
      </c>
      <c r="E33" s="11">
        <v>9061</v>
      </c>
      <c r="F33" s="11">
        <v>114</v>
      </c>
      <c r="G33" s="11">
        <v>48715504.652061984</v>
      </c>
      <c r="H33" s="11">
        <v>48805117.06666559</v>
      </c>
      <c r="I33" s="11">
        <v>10</v>
      </c>
      <c r="J33" s="66">
        <v>10</v>
      </c>
      <c r="K33" s="20" t="b">
        <f t="shared" si="0"/>
        <v>1</v>
      </c>
    </row>
    <row r="34" spans="2:11" x14ac:dyDescent="0.2">
      <c r="B34" s="2">
        <v>2009</v>
      </c>
      <c r="C34" s="11">
        <v>19932</v>
      </c>
      <c r="D34" s="11">
        <v>9170</v>
      </c>
      <c r="E34" s="11">
        <v>10621</v>
      </c>
      <c r="F34" s="11">
        <v>141</v>
      </c>
      <c r="G34" s="11">
        <v>59470537.7199995</v>
      </c>
      <c r="H34" s="11">
        <v>59800027.17234505</v>
      </c>
      <c r="I34" s="11">
        <v>10</v>
      </c>
      <c r="J34" s="66">
        <v>10</v>
      </c>
      <c r="K34" s="20" t="b">
        <f t="shared" si="0"/>
        <v>1</v>
      </c>
    </row>
    <row r="35" spans="2:11" x14ac:dyDescent="0.2">
      <c r="B35" s="2">
        <v>2010</v>
      </c>
      <c r="C35" s="11">
        <v>22379</v>
      </c>
      <c r="D35" s="11">
        <v>10227</v>
      </c>
      <c r="E35" s="11">
        <v>11965</v>
      </c>
      <c r="F35" s="11">
        <v>187</v>
      </c>
      <c r="G35" s="11">
        <v>67436634.879999414</v>
      </c>
      <c r="H35" s="11">
        <v>67934168.037192717</v>
      </c>
      <c r="I35" s="11">
        <v>10</v>
      </c>
      <c r="J35" s="66">
        <v>10</v>
      </c>
      <c r="K35" s="20" t="b">
        <f t="shared" si="0"/>
        <v>1</v>
      </c>
    </row>
    <row r="36" spans="2:11" x14ac:dyDescent="0.2">
      <c r="B36" s="2">
        <v>2011</v>
      </c>
      <c r="C36" s="11">
        <v>31118</v>
      </c>
      <c r="D36" s="11">
        <v>13777</v>
      </c>
      <c r="E36" s="11">
        <v>16994</v>
      </c>
      <c r="F36" s="11">
        <v>347</v>
      </c>
      <c r="G36" s="11">
        <v>90437829.255001247</v>
      </c>
      <c r="H36" s="11">
        <v>91402597.625001252</v>
      </c>
      <c r="I36" s="11">
        <v>10</v>
      </c>
      <c r="J36" s="66">
        <v>10</v>
      </c>
      <c r="K36" s="20" t="b">
        <f t="shared" si="0"/>
        <v>1</v>
      </c>
    </row>
    <row r="37" spans="2:11" x14ac:dyDescent="0.2">
      <c r="B37" s="2">
        <v>2012</v>
      </c>
      <c r="C37" s="11">
        <v>47293</v>
      </c>
      <c r="D37" s="11">
        <v>17924</v>
      </c>
      <c r="E37" s="11">
        <v>28095</v>
      </c>
      <c r="F37" s="11">
        <v>1274</v>
      </c>
      <c r="G37" s="11">
        <v>124082385.03999758</v>
      </c>
      <c r="H37" s="11">
        <v>129823892.96999758</v>
      </c>
      <c r="I37" s="11">
        <v>10</v>
      </c>
      <c r="J37" s="66">
        <v>10</v>
      </c>
      <c r="K37" s="20" t="b">
        <f t="shared" si="0"/>
        <v>1</v>
      </c>
    </row>
    <row r="38" spans="2:11" x14ac:dyDescent="0.2">
      <c r="B38" s="2">
        <v>2013</v>
      </c>
      <c r="C38" s="11">
        <v>76399</v>
      </c>
      <c r="D38" s="11">
        <v>20227</v>
      </c>
      <c r="E38" s="11">
        <v>52835</v>
      </c>
      <c r="F38" s="11">
        <v>3337</v>
      </c>
      <c r="G38" s="11">
        <v>140414983.80999732</v>
      </c>
      <c r="H38" s="11">
        <v>163345544.6699973</v>
      </c>
      <c r="I38" s="11">
        <v>10</v>
      </c>
      <c r="J38" s="66">
        <v>10</v>
      </c>
      <c r="K38" s="20" t="b">
        <f t="shared" si="0"/>
        <v>1</v>
      </c>
    </row>
    <row r="39" spans="2:11" x14ac:dyDescent="0.2">
      <c r="B39" s="2">
        <v>2014</v>
      </c>
      <c r="C39" s="11">
        <v>61776</v>
      </c>
      <c r="D39" s="11">
        <v>15758</v>
      </c>
      <c r="E39" s="11">
        <v>40081</v>
      </c>
      <c r="F39" s="11">
        <v>5937</v>
      </c>
      <c r="G39" s="11">
        <v>93212357.449996427</v>
      </c>
      <c r="H39" s="11">
        <v>135809124.45999676</v>
      </c>
      <c r="I39" s="11">
        <v>10</v>
      </c>
      <c r="J39" s="66">
        <v>10</v>
      </c>
      <c r="K39" s="20" t="b">
        <f t="shared" si="0"/>
        <v>1</v>
      </c>
    </row>
    <row r="40" spans="2:11" x14ac:dyDescent="0.2">
      <c r="B40" s="2">
        <v>2015</v>
      </c>
      <c r="C40" s="11">
        <v>66638</v>
      </c>
      <c r="D40" s="11">
        <v>11950</v>
      </c>
      <c r="E40" s="11">
        <v>41153</v>
      </c>
      <c r="F40" s="11">
        <v>13535</v>
      </c>
      <c r="G40" s="11">
        <v>65328979.359998576</v>
      </c>
      <c r="H40" s="11">
        <v>163179695.97999871</v>
      </c>
      <c r="I40" s="11">
        <v>10</v>
      </c>
      <c r="J40" s="66">
        <v>10</v>
      </c>
      <c r="K40" s="20" t="b">
        <f t="shared" si="0"/>
        <v>1</v>
      </c>
    </row>
    <row r="41" spans="2:11" x14ac:dyDescent="0.2">
      <c r="B41" s="2">
        <v>2016</v>
      </c>
      <c r="C41" s="11">
        <v>30310</v>
      </c>
      <c r="D41" s="11">
        <v>3237</v>
      </c>
      <c r="E41" s="11">
        <v>13101</v>
      </c>
      <c r="F41" s="11">
        <v>13972</v>
      </c>
      <c r="G41" s="11">
        <v>19219393.279999718</v>
      </c>
      <c r="H41" s="11">
        <v>109914452.31999986</v>
      </c>
      <c r="I41" s="11">
        <v>10</v>
      </c>
      <c r="J41" s="66">
        <v>10</v>
      </c>
      <c r="K41" s="20" t="b">
        <f t="shared" si="0"/>
        <v>1</v>
      </c>
    </row>
    <row r="42" spans="2:11" x14ac:dyDescent="0.2">
      <c r="B42" s="2">
        <v>2017</v>
      </c>
      <c r="C42" s="11">
        <v>23312</v>
      </c>
      <c r="D42" s="11">
        <v>674</v>
      </c>
      <c r="E42" s="11">
        <v>3252</v>
      </c>
      <c r="F42" s="11">
        <v>19386</v>
      </c>
      <c r="G42" s="11">
        <v>4794362.3599998876</v>
      </c>
      <c r="H42" s="11">
        <v>110106414.07999992</v>
      </c>
      <c r="I42" s="70">
        <v>10</v>
      </c>
      <c r="J42" s="67">
        <v>10</v>
      </c>
      <c r="K42" s="21" t="b">
        <f t="shared" si="0"/>
        <v>1</v>
      </c>
    </row>
    <row r="43" spans="2:11" x14ac:dyDescent="0.2">
      <c r="B43" s="3" t="s">
        <v>1</v>
      </c>
      <c r="C43" s="9">
        <f>SUM(C5:C42)</f>
        <v>1240496</v>
      </c>
      <c r="D43" s="9">
        <f t="shared" ref="D43:H43" si="1">SUM(D5:D42)</f>
        <v>597059</v>
      </c>
      <c r="E43" s="9">
        <f t="shared" si="1"/>
        <v>584418</v>
      </c>
      <c r="F43" s="9">
        <f t="shared" si="1"/>
        <v>59019</v>
      </c>
      <c r="G43" s="9">
        <f t="shared" si="1"/>
        <v>1552803393.5542266</v>
      </c>
      <c r="H43" s="9">
        <f t="shared" si="1"/>
        <v>1920267263.0746562</v>
      </c>
      <c r="I43" s="69"/>
    </row>
    <row r="44" spans="2:11" x14ac:dyDescent="0.2">
      <c r="C44" s="64"/>
      <c r="D44" s="64"/>
      <c r="E44" s="64"/>
      <c r="F44" s="64"/>
      <c r="G44" s="64"/>
      <c r="H44" s="64"/>
      <c r="I44" s="64"/>
      <c r="J44" s="17"/>
    </row>
    <row r="45" spans="2:11" x14ac:dyDescent="0.2">
      <c r="B45" s="12" t="str">
        <f>B42&amp;" grossed up"</f>
        <v>2017 grossed up</v>
      </c>
      <c r="C45" s="68">
        <v>23390.818181818184</v>
      </c>
      <c r="D45" s="68">
        <v>675.72727272727275</v>
      </c>
      <c r="E45" s="68">
        <v>3270.5454545454545</v>
      </c>
      <c r="F45" s="68">
        <v>19444.545454545456</v>
      </c>
      <c r="G45" s="68">
        <v>4802618.3172726054</v>
      </c>
      <c r="H45" s="68">
        <v>110387909.4918181</v>
      </c>
      <c r="I45"/>
    </row>
    <row r="46" spans="2:11" x14ac:dyDescent="0.2">
      <c r="C46" s="64"/>
      <c r="D46" s="64"/>
      <c r="E46" s="64"/>
      <c r="F46" s="64"/>
      <c r="G46" s="64"/>
      <c r="H46" s="64"/>
      <c r="I46" s="64"/>
    </row>
    <row r="47" spans="2:11" x14ac:dyDescent="0.2">
      <c r="B47" s="7" t="s">
        <v>2</v>
      </c>
    </row>
    <row r="48" spans="2:11" x14ac:dyDescent="0.2">
      <c r="B48" s="4" t="s">
        <v>13</v>
      </c>
    </row>
    <row r="49" spans="2:7" x14ac:dyDescent="0.2">
      <c r="B49" s="4" t="s">
        <v>47</v>
      </c>
    </row>
    <row r="50" spans="2:7" x14ac:dyDescent="0.2">
      <c r="B50" s="4" t="s">
        <v>57</v>
      </c>
    </row>
    <row r="51" spans="2:7" x14ac:dyDescent="0.2">
      <c r="B51" s="4"/>
    </row>
    <row r="52" spans="2:7" x14ac:dyDescent="0.2">
      <c r="B52" s="43" t="s">
        <v>48</v>
      </c>
    </row>
    <row r="53" spans="2:7" x14ac:dyDescent="0.2">
      <c r="B53" s="43" t="s">
        <v>55</v>
      </c>
    </row>
    <row r="54" spans="2:7" x14ac:dyDescent="0.2">
      <c r="B54" s="43" t="s">
        <v>46</v>
      </c>
    </row>
    <row r="56" spans="2:7" x14ac:dyDescent="0.2">
      <c r="B56" s="16" t="s">
        <v>15</v>
      </c>
    </row>
    <row r="57" spans="2:7" x14ac:dyDescent="0.2">
      <c r="B57" s="4" t="s">
        <v>59</v>
      </c>
    </row>
    <row r="58" spans="2:7" x14ac:dyDescent="0.2">
      <c r="B58" s="4" t="s">
        <v>60</v>
      </c>
    </row>
    <row r="59" spans="2:7" x14ac:dyDescent="0.2">
      <c r="B59" s="4"/>
    </row>
    <row r="60" spans="2:7" x14ac:dyDescent="0.2">
      <c r="B60" s="26" t="s">
        <v>11</v>
      </c>
      <c r="G60" s="14"/>
    </row>
  </sheetData>
  <conditionalFormatting sqref="K5:K42">
    <cfRule type="cellIs" dxfId="15" priority="1" stopIfTrue="1" operator="equal">
      <formula>FALSE</formula>
    </cfRule>
  </conditionalFormatting>
  <pageMargins left="0.75" right="0.75" top="1" bottom="1" header="0.5" footer="0.5"/>
  <pageSetup paperSize="9" scale="60" orientation="landscape" r:id="rId1"/>
  <headerFooter alignWithMargins="0">
    <oddHeader xml:space="preserve">&amp;L </oddHeader>
    <oddFooter xml:space="preserve">&amp;L&amp;F, &amp;A&amp;R </oddFooter>
  </headerFooter>
  <rowBreaks count="1" manualBreakCount="1">
    <brk id="37" min="1"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58"/>
  <sheetViews>
    <sheetView showGridLines="0" showRowColHeaders="0" zoomScale="85" zoomScaleNormal="85" workbookViewId="0">
      <selection activeCell="F36" sqref="F36"/>
    </sheetView>
  </sheetViews>
  <sheetFormatPr defaultRowHeight="12.75" x14ac:dyDescent="0.2"/>
  <cols>
    <col min="1" max="1" width="3.7109375" customWidth="1"/>
    <col min="2" max="6" width="16.7109375" customWidth="1"/>
    <col min="7" max="7" width="16.7109375" style="63" customWidth="1"/>
    <col min="8" max="8" width="16.7109375" customWidth="1"/>
    <col min="9" max="9" width="18" customWidth="1"/>
    <col min="10" max="10" width="12.140625" bestFit="1" customWidth="1"/>
  </cols>
  <sheetData>
    <row r="1" spans="2:9" x14ac:dyDescent="0.2">
      <c r="B1" s="18"/>
      <c r="C1" s="19"/>
    </row>
    <row r="2" spans="2:9" x14ac:dyDescent="0.2">
      <c r="B2" s="8" t="s">
        <v>3</v>
      </c>
      <c r="C2" s="10">
        <v>43100</v>
      </c>
    </row>
    <row r="4" spans="2:9" ht="43.35" customHeight="1" x14ac:dyDescent="0.2">
      <c r="B4" s="1" t="s">
        <v>4</v>
      </c>
      <c r="C4" s="28" t="s">
        <v>56</v>
      </c>
      <c r="D4" s="27" t="s">
        <v>53</v>
      </c>
      <c r="E4" s="27" t="s">
        <v>52</v>
      </c>
      <c r="F4" s="28" t="s">
        <v>51</v>
      </c>
      <c r="G4" s="29" t="s">
        <v>68</v>
      </c>
      <c r="H4" s="29" t="s">
        <v>67</v>
      </c>
      <c r="I4" s="22" t="s">
        <v>8</v>
      </c>
    </row>
    <row r="5" spans="2:9" ht="12.75" customHeight="1" x14ac:dyDescent="0.2">
      <c r="B5" s="2">
        <v>1980</v>
      </c>
      <c r="C5" s="11">
        <v>7753</v>
      </c>
      <c r="D5" s="11">
        <v>5550</v>
      </c>
      <c r="E5" s="11">
        <v>2203</v>
      </c>
      <c r="F5" s="11">
        <v>7897893.7399999993</v>
      </c>
      <c r="G5" s="11">
        <v>7</v>
      </c>
      <c r="H5" s="65">
        <v>3</v>
      </c>
      <c r="I5" s="23" t="b">
        <f>C5=SUM(D5:E5)</f>
        <v>1</v>
      </c>
    </row>
    <row r="6" spans="2:9" ht="12.75" customHeight="1" x14ac:dyDescent="0.2">
      <c r="B6" s="2">
        <v>1981</v>
      </c>
      <c r="C6" s="11">
        <v>19172</v>
      </c>
      <c r="D6" s="11">
        <v>17102</v>
      </c>
      <c r="E6" s="11">
        <v>2070</v>
      </c>
      <c r="F6" s="11">
        <v>27483716.66</v>
      </c>
      <c r="G6" s="11">
        <v>7</v>
      </c>
      <c r="H6" s="65">
        <v>3</v>
      </c>
      <c r="I6" s="20" t="b">
        <f t="shared" ref="I6:I42" si="0">C6=SUM(D6:E6)</f>
        <v>1</v>
      </c>
    </row>
    <row r="7" spans="2:9" ht="12.75" customHeight="1" x14ac:dyDescent="0.2">
      <c r="B7" s="2">
        <v>1982</v>
      </c>
      <c r="C7" s="11">
        <v>10997</v>
      </c>
      <c r="D7" s="11">
        <v>9792</v>
      </c>
      <c r="E7" s="11">
        <v>1205</v>
      </c>
      <c r="F7" s="11">
        <v>11755113.670000002</v>
      </c>
      <c r="G7" s="11">
        <v>7</v>
      </c>
      <c r="H7" s="65">
        <v>3</v>
      </c>
      <c r="I7" s="20" t="b">
        <f t="shared" si="0"/>
        <v>1</v>
      </c>
    </row>
    <row r="8" spans="2:9" ht="12.75" customHeight="1" x14ac:dyDescent="0.2">
      <c r="B8" s="2">
        <v>1983</v>
      </c>
      <c r="C8" s="11">
        <v>11041</v>
      </c>
      <c r="D8" s="11">
        <v>8524</v>
      </c>
      <c r="E8" s="11">
        <v>2517</v>
      </c>
      <c r="F8" s="11">
        <v>10353306.439999999</v>
      </c>
      <c r="G8" s="11">
        <v>7</v>
      </c>
      <c r="H8" s="65">
        <v>3</v>
      </c>
      <c r="I8" s="20" t="b">
        <f t="shared" si="0"/>
        <v>1</v>
      </c>
    </row>
    <row r="9" spans="2:9" ht="12.75" customHeight="1" x14ac:dyDescent="0.2">
      <c r="B9" s="2">
        <v>1984</v>
      </c>
      <c r="C9" s="11">
        <v>22873</v>
      </c>
      <c r="D9" s="11">
        <v>19274</v>
      </c>
      <c r="E9" s="11">
        <v>3599</v>
      </c>
      <c r="F9" s="11">
        <v>24157947.009999998</v>
      </c>
      <c r="G9" s="11">
        <v>9</v>
      </c>
      <c r="H9" s="65">
        <v>3</v>
      </c>
      <c r="I9" s="20" t="b">
        <f t="shared" si="0"/>
        <v>1</v>
      </c>
    </row>
    <row r="10" spans="2:9" ht="12.75" customHeight="1" x14ac:dyDescent="0.2">
      <c r="B10" s="2">
        <v>1985</v>
      </c>
      <c r="C10" s="11">
        <v>28392</v>
      </c>
      <c r="D10" s="11">
        <v>23059</v>
      </c>
      <c r="E10" s="11">
        <v>5333</v>
      </c>
      <c r="F10" s="11">
        <v>24549818.230000004</v>
      </c>
      <c r="G10" s="11">
        <v>9</v>
      </c>
      <c r="H10" s="65">
        <v>4</v>
      </c>
      <c r="I10" s="20" t="b">
        <f t="shared" si="0"/>
        <v>1</v>
      </c>
    </row>
    <row r="11" spans="2:9" ht="12.75" customHeight="1" x14ac:dyDescent="0.2">
      <c r="B11" s="2">
        <v>1986</v>
      </c>
      <c r="C11" s="11">
        <v>22695</v>
      </c>
      <c r="D11" s="11">
        <v>18587</v>
      </c>
      <c r="E11" s="11">
        <v>4108</v>
      </c>
      <c r="F11" s="11">
        <v>20084814.84</v>
      </c>
      <c r="G11" s="11">
        <v>9</v>
      </c>
      <c r="H11" s="65">
        <v>4</v>
      </c>
      <c r="I11" s="20" t="b">
        <f t="shared" si="0"/>
        <v>1</v>
      </c>
    </row>
    <row r="12" spans="2:9" ht="12.75" customHeight="1" x14ac:dyDescent="0.2">
      <c r="B12" s="2">
        <v>1987</v>
      </c>
      <c r="C12" s="11">
        <v>25166</v>
      </c>
      <c r="D12" s="11">
        <v>20733</v>
      </c>
      <c r="E12" s="11">
        <v>4433</v>
      </c>
      <c r="F12" s="11">
        <v>21548475.5</v>
      </c>
      <c r="G12" s="11">
        <v>9</v>
      </c>
      <c r="H12" s="65">
        <v>5</v>
      </c>
      <c r="I12" s="20" t="b">
        <f t="shared" si="0"/>
        <v>1</v>
      </c>
    </row>
    <row r="13" spans="2:9" ht="12.75" customHeight="1" x14ac:dyDescent="0.2">
      <c r="B13" s="2">
        <v>1988</v>
      </c>
      <c r="C13" s="11">
        <v>31469</v>
      </c>
      <c r="D13" s="11">
        <v>24189</v>
      </c>
      <c r="E13" s="11">
        <v>7280</v>
      </c>
      <c r="F13" s="11">
        <v>23987455.570000004</v>
      </c>
      <c r="G13" s="11">
        <v>9</v>
      </c>
      <c r="H13" s="65">
        <v>5</v>
      </c>
      <c r="I13" s="20" t="b">
        <f t="shared" si="0"/>
        <v>1</v>
      </c>
    </row>
    <row r="14" spans="2:9" ht="12.75" customHeight="1" x14ac:dyDescent="0.2">
      <c r="B14" s="2">
        <v>1989</v>
      </c>
      <c r="C14" s="11">
        <v>35157</v>
      </c>
      <c r="D14" s="11">
        <v>25107</v>
      </c>
      <c r="E14" s="11">
        <v>10050</v>
      </c>
      <c r="F14" s="11">
        <v>22413430.710000001</v>
      </c>
      <c r="G14" s="11">
        <v>9</v>
      </c>
      <c r="H14" s="65">
        <v>5</v>
      </c>
      <c r="I14" s="20" t="b">
        <f t="shared" si="0"/>
        <v>1</v>
      </c>
    </row>
    <row r="15" spans="2:9" ht="12.75" customHeight="1" x14ac:dyDescent="0.2">
      <c r="B15" s="2">
        <v>1990</v>
      </c>
      <c r="C15" s="11">
        <v>42828</v>
      </c>
      <c r="D15" s="11">
        <v>29364</v>
      </c>
      <c r="E15" s="11">
        <v>13464</v>
      </c>
      <c r="F15" s="11">
        <v>28912633.970000021</v>
      </c>
      <c r="G15" s="11">
        <v>9</v>
      </c>
      <c r="H15" s="65">
        <v>5</v>
      </c>
      <c r="I15" s="20" t="b">
        <f t="shared" si="0"/>
        <v>1</v>
      </c>
    </row>
    <row r="16" spans="2:9" ht="12.75" customHeight="1" x14ac:dyDescent="0.2">
      <c r="B16" s="2">
        <v>1991</v>
      </c>
      <c r="C16" s="11">
        <v>45132</v>
      </c>
      <c r="D16" s="11">
        <v>30573</v>
      </c>
      <c r="E16" s="11">
        <v>14559</v>
      </c>
      <c r="F16" s="11">
        <v>31817897.219999991</v>
      </c>
      <c r="G16" s="11">
        <v>9</v>
      </c>
      <c r="H16" s="65">
        <v>5</v>
      </c>
      <c r="I16" s="20" t="b">
        <f t="shared" si="0"/>
        <v>1</v>
      </c>
    </row>
    <row r="17" spans="2:11" x14ac:dyDescent="0.2">
      <c r="B17" s="2">
        <v>1992</v>
      </c>
      <c r="C17" s="11">
        <v>50540</v>
      </c>
      <c r="D17" s="11">
        <v>33892</v>
      </c>
      <c r="E17" s="11">
        <v>16648</v>
      </c>
      <c r="F17" s="11">
        <v>35405789.580000013</v>
      </c>
      <c r="G17" s="11">
        <v>9</v>
      </c>
      <c r="H17" s="65">
        <v>6</v>
      </c>
      <c r="I17" s="20" t="b">
        <f t="shared" si="0"/>
        <v>1</v>
      </c>
    </row>
    <row r="18" spans="2:11" x14ac:dyDescent="0.2">
      <c r="B18" s="2">
        <v>1993</v>
      </c>
      <c r="C18" s="11">
        <v>53986</v>
      </c>
      <c r="D18" s="11">
        <v>34550</v>
      </c>
      <c r="E18" s="11">
        <v>19436</v>
      </c>
      <c r="F18" s="11">
        <v>38744546.529999927</v>
      </c>
      <c r="G18" s="11">
        <v>9</v>
      </c>
      <c r="H18" s="65">
        <v>6</v>
      </c>
      <c r="I18" s="20" t="b">
        <f t="shared" si="0"/>
        <v>1</v>
      </c>
    </row>
    <row r="19" spans="2:11" x14ac:dyDescent="0.2">
      <c r="B19" s="2">
        <v>1994</v>
      </c>
      <c r="C19" s="11">
        <v>53520</v>
      </c>
      <c r="D19" s="11">
        <v>32536</v>
      </c>
      <c r="E19" s="11">
        <v>20984</v>
      </c>
      <c r="F19" s="11">
        <v>38550252.389999956</v>
      </c>
      <c r="G19" s="11">
        <v>9</v>
      </c>
      <c r="H19" s="65">
        <v>6</v>
      </c>
      <c r="I19" s="20" t="b">
        <f t="shared" si="0"/>
        <v>1</v>
      </c>
    </row>
    <row r="20" spans="2:11" x14ac:dyDescent="0.2">
      <c r="B20" s="2">
        <v>1995</v>
      </c>
      <c r="C20" s="11">
        <v>56746</v>
      </c>
      <c r="D20" s="11">
        <v>31334</v>
      </c>
      <c r="E20" s="11">
        <v>25412</v>
      </c>
      <c r="F20" s="11">
        <v>39995721.229999855</v>
      </c>
      <c r="G20" s="11">
        <v>9</v>
      </c>
      <c r="H20" s="65">
        <v>6</v>
      </c>
      <c r="I20" s="20" t="b">
        <f t="shared" si="0"/>
        <v>1</v>
      </c>
    </row>
    <row r="21" spans="2:11" x14ac:dyDescent="0.2">
      <c r="B21" s="2">
        <v>1996</v>
      </c>
      <c r="C21" s="11">
        <v>51297</v>
      </c>
      <c r="D21" s="11">
        <v>28324</v>
      </c>
      <c r="E21" s="11">
        <v>22973</v>
      </c>
      <c r="F21" s="11">
        <v>42300383.110000141</v>
      </c>
      <c r="G21" s="11">
        <v>9</v>
      </c>
      <c r="H21" s="65">
        <v>6</v>
      </c>
      <c r="I21" s="20" t="b">
        <f t="shared" si="0"/>
        <v>1</v>
      </c>
    </row>
    <row r="22" spans="2:11" x14ac:dyDescent="0.2">
      <c r="B22" s="2">
        <v>1997</v>
      </c>
      <c r="C22" s="11">
        <v>39535</v>
      </c>
      <c r="D22" s="11">
        <v>22143</v>
      </c>
      <c r="E22" s="11">
        <v>17392</v>
      </c>
      <c r="F22" s="11">
        <v>37967158.130000263</v>
      </c>
      <c r="G22" s="11">
        <v>9</v>
      </c>
      <c r="H22" s="65">
        <v>6</v>
      </c>
      <c r="I22" s="20" t="b">
        <f t="shared" si="0"/>
        <v>1</v>
      </c>
    </row>
    <row r="23" spans="2:11" x14ac:dyDescent="0.2">
      <c r="B23" s="2">
        <v>1998</v>
      </c>
      <c r="C23" s="11">
        <v>30725</v>
      </c>
      <c r="D23" s="11">
        <v>18063</v>
      </c>
      <c r="E23" s="11">
        <v>12662</v>
      </c>
      <c r="F23" s="11">
        <v>32505997.260000098</v>
      </c>
      <c r="G23" s="11">
        <v>9</v>
      </c>
      <c r="H23" s="65">
        <v>6</v>
      </c>
      <c r="I23" s="20" t="b">
        <f t="shared" si="0"/>
        <v>1</v>
      </c>
    </row>
    <row r="24" spans="2:11" x14ac:dyDescent="0.2">
      <c r="B24" s="2">
        <v>1999</v>
      </c>
      <c r="C24" s="11">
        <v>21810</v>
      </c>
      <c r="D24" s="11">
        <v>11944</v>
      </c>
      <c r="E24" s="11">
        <v>9866</v>
      </c>
      <c r="F24" s="11">
        <v>22987706.550000004</v>
      </c>
      <c r="G24" s="11">
        <v>10</v>
      </c>
      <c r="H24" s="65">
        <v>8</v>
      </c>
      <c r="I24" s="20" t="b">
        <f t="shared" si="0"/>
        <v>1</v>
      </c>
    </row>
    <row r="25" spans="2:11" x14ac:dyDescent="0.2">
      <c r="B25" s="2">
        <v>2000</v>
      </c>
      <c r="C25" s="11">
        <v>17592</v>
      </c>
      <c r="D25" s="11">
        <v>9362</v>
      </c>
      <c r="E25" s="11">
        <v>8230</v>
      </c>
      <c r="F25" s="11">
        <v>20276123.619999997</v>
      </c>
      <c r="G25" s="11">
        <v>10</v>
      </c>
      <c r="H25" s="65">
        <v>8</v>
      </c>
      <c r="I25" s="20" t="b">
        <f t="shared" si="0"/>
        <v>1</v>
      </c>
    </row>
    <row r="26" spans="2:11" x14ac:dyDescent="0.2">
      <c r="B26" s="2">
        <v>2001</v>
      </c>
      <c r="C26" s="11">
        <v>10913</v>
      </c>
      <c r="D26" s="11">
        <v>5084</v>
      </c>
      <c r="E26" s="11">
        <v>5829</v>
      </c>
      <c r="F26" s="11">
        <v>12625617.189530198</v>
      </c>
      <c r="G26" s="11">
        <v>10</v>
      </c>
      <c r="H26" s="65">
        <v>8</v>
      </c>
      <c r="I26" s="20" t="b">
        <f t="shared" si="0"/>
        <v>1</v>
      </c>
    </row>
    <row r="27" spans="2:11" x14ac:dyDescent="0.2">
      <c r="B27" s="2">
        <v>2002</v>
      </c>
      <c r="C27" s="11">
        <v>8618</v>
      </c>
      <c r="D27" s="11">
        <v>3872</v>
      </c>
      <c r="E27" s="11">
        <v>4746</v>
      </c>
      <c r="F27" s="11">
        <v>12306212.559932886</v>
      </c>
      <c r="G27" s="11">
        <v>10</v>
      </c>
      <c r="H27" s="65">
        <v>9</v>
      </c>
      <c r="I27" s="20" t="b">
        <f t="shared" si="0"/>
        <v>1</v>
      </c>
    </row>
    <row r="28" spans="2:11" x14ac:dyDescent="0.2">
      <c r="B28" s="2">
        <v>2003</v>
      </c>
      <c r="C28" s="11">
        <v>7303</v>
      </c>
      <c r="D28" s="11">
        <v>3151</v>
      </c>
      <c r="E28" s="11">
        <v>4152</v>
      </c>
      <c r="F28" s="11">
        <v>11355918.561946312</v>
      </c>
      <c r="G28" s="11">
        <v>10</v>
      </c>
      <c r="H28" s="65">
        <v>9</v>
      </c>
      <c r="I28" s="20" t="b">
        <f t="shared" si="0"/>
        <v>1</v>
      </c>
    </row>
    <row r="29" spans="2:11" x14ac:dyDescent="0.2">
      <c r="B29" s="2">
        <v>2004</v>
      </c>
      <c r="C29" s="11">
        <v>9537</v>
      </c>
      <c r="D29" s="11">
        <v>3481</v>
      </c>
      <c r="E29" s="11">
        <v>6056</v>
      </c>
      <c r="F29" s="11">
        <v>14250363.32818792</v>
      </c>
      <c r="G29" s="11">
        <v>10</v>
      </c>
      <c r="H29" s="65">
        <v>9</v>
      </c>
      <c r="I29" s="20" t="b">
        <f t="shared" si="0"/>
        <v>1</v>
      </c>
    </row>
    <row r="30" spans="2:11" x14ac:dyDescent="0.2">
      <c r="B30" s="2">
        <v>2005</v>
      </c>
      <c r="C30" s="11">
        <v>11277</v>
      </c>
      <c r="D30" s="11">
        <v>4676</v>
      </c>
      <c r="E30" s="11">
        <v>6601</v>
      </c>
      <c r="F30" s="11">
        <v>21763745.918248817</v>
      </c>
      <c r="G30" s="11">
        <v>10</v>
      </c>
      <c r="H30" s="65">
        <v>9</v>
      </c>
      <c r="I30" s="20" t="b">
        <f t="shared" si="0"/>
        <v>1</v>
      </c>
      <c r="K30" s="62"/>
    </row>
    <row r="31" spans="2:11" x14ac:dyDescent="0.2">
      <c r="B31" s="2">
        <v>2006</v>
      </c>
      <c r="C31" s="11">
        <v>12962</v>
      </c>
      <c r="D31" s="11">
        <v>5973</v>
      </c>
      <c r="E31" s="11">
        <v>6989</v>
      </c>
      <c r="F31" s="11">
        <v>27847303.599999949</v>
      </c>
      <c r="G31" s="11">
        <v>10</v>
      </c>
      <c r="H31" s="65">
        <v>9</v>
      </c>
      <c r="I31" s="20" t="b">
        <f t="shared" si="0"/>
        <v>1</v>
      </c>
    </row>
    <row r="32" spans="2:11" x14ac:dyDescent="0.2">
      <c r="B32" s="2">
        <v>2007</v>
      </c>
      <c r="C32" s="11">
        <v>15201</v>
      </c>
      <c r="D32" s="11">
        <v>7465</v>
      </c>
      <c r="E32" s="11">
        <v>7736</v>
      </c>
      <c r="F32" s="11">
        <v>36926120.442014188</v>
      </c>
      <c r="G32" s="11">
        <v>10</v>
      </c>
      <c r="H32" s="65">
        <v>9</v>
      </c>
      <c r="I32" s="20" t="b">
        <f t="shared" si="0"/>
        <v>1</v>
      </c>
    </row>
    <row r="33" spans="2:9" x14ac:dyDescent="0.2">
      <c r="B33" s="2">
        <v>2008</v>
      </c>
      <c r="C33" s="11">
        <v>14514</v>
      </c>
      <c r="D33" s="11">
        <v>7350</v>
      </c>
      <c r="E33" s="11">
        <v>7164</v>
      </c>
      <c r="F33" s="11">
        <v>39442166.977420948</v>
      </c>
      <c r="G33" s="11">
        <v>10</v>
      </c>
      <c r="H33" s="65">
        <v>9</v>
      </c>
      <c r="I33" s="20" t="b">
        <f t="shared" si="0"/>
        <v>1</v>
      </c>
    </row>
    <row r="34" spans="2:9" x14ac:dyDescent="0.2">
      <c r="B34" s="2">
        <v>2009</v>
      </c>
      <c r="C34" s="11">
        <v>15320</v>
      </c>
      <c r="D34" s="11">
        <v>6840</v>
      </c>
      <c r="E34" s="11">
        <v>8480</v>
      </c>
      <c r="F34" s="11">
        <v>40606980.823415674</v>
      </c>
      <c r="G34" s="11">
        <v>10</v>
      </c>
      <c r="H34" s="65">
        <v>9</v>
      </c>
      <c r="I34" s="20" t="b">
        <f t="shared" si="0"/>
        <v>1</v>
      </c>
    </row>
    <row r="35" spans="2:9" x14ac:dyDescent="0.2">
      <c r="B35" s="2">
        <v>2010</v>
      </c>
      <c r="C35" s="11">
        <v>18468</v>
      </c>
      <c r="D35" s="11">
        <v>8826</v>
      </c>
      <c r="E35" s="11">
        <v>9642</v>
      </c>
      <c r="F35" s="11">
        <v>52660768.519999862</v>
      </c>
      <c r="G35" s="11">
        <v>10</v>
      </c>
      <c r="H35" s="65">
        <v>9</v>
      </c>
      <c r="I35" s="20" t="b">
        <f t="shared" si="0"/>
        <v>1</v>
      </c>
    </row>
    <row r="36" spans="2:9" x14ac:dyDescent="0.2">
      <c r="B36" s="2">
        <v>2011</v>
      </c>
      <c r="C36" s="11">
        <v>21835</v>
      </c>
      <c r="D36" s="11">
        <v>10364</v>
      </c>
      <c r="E36" s="11">
        <v>11471</v>
      </c>
      <c r="F36" s="11">
        <v>60755822.51249326</v>
      </c>
      <c r="G36" s="11">
        <v>10</v>
      </c>
      <c r="H36" s="65">
        <v>9</v>
      </c>
      <c r="I36" s="20" t="b">
        <f t="shared" si="0"/>
        <v>1</v>
      </c>
    </row>
    <row r="37" spans="2:9" x14ac:dyDescent="0.2">
      <c r="B37" s="2">
        <v>2012</v>
      </c>
      <c r="C37" s="11">
        <v>24223</v>
      </c>
      <c r="D37" s="11">
        <v>10468</v>
      </c>
      <c r="E37" s="11">
        <v>13755</v>
      </c>
      <c r="F37" s="11">
        <v>61822229.825002395</v>
      </c>
      <c r="G37" s="11">
        <v>10</v>
      </c>
      <c r="H37" s="65">
        <v>9</v>
      </c>
      <c r="I37" s="20" t="b">
        <f t="shared" si="0"/>
        <v>1</v>
      </c>
    </row>
    <row r="38" spans="2:9" x14ac:dyDescent="0.2">
      <c r="B38" s="2">
        <v>2013</v>
      </c>
      <c r="C38" s="11">
        <v>30674</v>
      </c>
      <c r="D38" s="11">
        <v>11680</v>
      </c>
      <c r="E38" s="11">
        <v>18994</v>
      </c>
      <c r="F38" s="11">
        <v>69487254.899999961</v>
      </c>
      <c r="G38" s="11">
        <v>10</v>
      </c>
      <c r="H38" s="65">
        <v>10</v>
      </c>
      <c r="I38" s="20" t="b">
        <f t="shared" si="0"/>
        <v>1</v>
      </c>
    </row>
    <row r="39" spans="2:9" x14ac:dyDescent="0.2">
      <c r="B39" s="2">
        <v>2014</v>
      </c>
      <c r="C39" s="11">
        <v>44971</v>
      </c>
      <c r="D39" s="11">
        <v>14861</v>
      </c>
      <c r="E39" s="11">
        <v>30110</v>
      </c>
      <c r="F39" s="11">
        <v>75329618.976536214</v>
      </c>
      <c r="G39" s="11">
        <v>10</v>
      </c>
      <c r="H39" s="65">
        <v>10</v>
      </c>
      <c r="I39" s="20" t="b">
        <f t="shared" si="0"/>
        <v>1</v>
      </c>
    </row>
    <row r="40" spans="2:9" x14ac:dyDescent="0.2">
      <c r="B40" s="2">
        <v>2015</v>
      </c>
      <c r="C40" s="11">
        <v>64663</v>
      </c>
      <c r="D40" s="11">
        <v>18272</v>
      </c>
      <c r="E40" s="11">
        <v>46391</v>
      </c>
      <c r="F40" s="11">
        <v>83468256.905403227</v>
      </c>
      <c r="G40" s="11">
        <v>10</v>
      </c>
      <c r="H40" s="65">
        <v>10</v>
      </c>
      <c r="I40" s="20" t="b">
        <f t="shared" si="0"/>
        <v>1</v>
      </c>
    </row>
    <row r="41" spans="2:9" x14ac:dyDescent="0.2">
      <c r="B41" s="2">
        <v>2016</v>
      </c>
      <c r="C41" s="11">
        <v>76231</v>
      </c>
      <c r="D41" s="11">
        <v>23580</v>
      </c>
      <c r="E41" s="11">
        <v>52651</v>
      </c>
      <c r="F41" s="11">
        <v>109419171.09999999</v>
      </c>
      <c r="G41" s="11">
        <v>10</v>
      </c>
      <c r="H41" s="65">
        <v>10</v>
      </c>
      <c r="I41" s="20" t="b">
        <f t="shared" si="0"/>
        <v>1</v>
      </c>
    </row>
    <row r="42" spans="2:9" x14ac:dyDescent="0.2">
      <c r="B42" s="3">
        <v>2017</v>
      </c>
      <c r="C42" s="70">
        <v>56424</v>
      </c>
      <c r="D42" s="70">
        <v>22566</v>
      </c>
      <c r="E42" s="70">
        <v>33858</v>
      </c>
      <c r="F42" s="70">
        <v>124362886.39999986</v>
      </c>
      <c r="G42" s="70">
        <v>10</v>
      </c>
      <c r="H42" s="71">
        <v>10</v>
      </c>
      <c r="I42" s="21" t="b">
        <f t="shared" si="0"/>
        <v>1</v>
      </c>
    </row>
    <row r="43" spans="2:9" x14ac:dyDescent="0.2">
      <c r="B43" s="3" t="s">
        <v>1</v>
      </c>
      <c r="C43" s="48">
        <f>SUM(C5:C42)</f>
        <v>1121560</v>
      </c>
      <c r="D43" s="48">
        <f t="shared" ref="D43:F43" si="1">SUM(D5:D42)</f>
        <v>622511</v>
      </c>
      <c r="E43" s="48">
        <f t="shared" si="1"/>
        <v>499049</v>
      </c>
      <c r="F43" s="48">
        <f t="shared" si="1"/>
        <v>1418126620.5001316</v>
      </c>
      <c r="G43" s="69"/>
    </row>
    <row r="44" spans="2:9" x14ac:dyDescent="0.2">
      <c r="C44" s="64"/>
      <c r="D44" s="64"/>
      <c r="E44" s="64"/>
      <c r="F44" s="64"/>
      <c r="G44" s="64"/>
      <c r="H44" s="64"/>
      <c r="I44" s="64"/>
    </row>
    <row r="45" spans="2:9" x14ac:dyDescent="0.2">
      <c r="B45" s="12" t="str">
        <f>B42&amp;" grossed up"</f>
        <v>2017 grossed up</v>
      </c>
      <c r="C45" s="68">
        <v>56532.636363636368</v>
      </c>
      <c r="D45" s="68">
        <v>22599.272727272728</v>
      </c>
      <c r="E45" s="68">
        <v>33933.363636363632</v>
      </c>
      <c r="F45" s="68">
        <v>124362886.39999986</v>
      </c>
      <c r="G45"/>
    </row>
    <row r="46" spans="2:9" x14ac:dyDescent="0.2">
      <c r="C46" s="64"/>
      <c r="D46" s="64"/>
      <c r="E46" s="64"/>
      <c r="F46" s="64"/>
      <c r="G46" s="64"/>
    </row>
    <row r="47" spans="2:9" x14ac:dyDescent="0.2">
      <c r="B47" s="7" t="s">
        <v>2</v>
      </c>
    </row>
    <row r="48" spans="2:9" x14ac:dyDescent="0.2">
      <c r="B48" s="4" t="s">
        <v>54</v>
      </c>
    </row>
    <row r="49" spans="2:8" x14ac:dyDescent="0.2">
      <c r="B49" s="4" t="s">
        <v>49</v>
      </c>
    </row>
    <row r="50" spans="2:8" x14ac:dyDescent="0.2">
      <c r="B50" s="4" t="s">
        <v>58</v>
      </c>
    </row>
    <row r="52" spans="2:8" x14ac:dyDescent="0.2">
      <c r="B52" s="43" t="s">
        <v>48</v>
      </c>
    </row>
    <row r="53" spans="2:8" x14ac:dyDescent="0.2">
      <c r="B53" s="43" t="s">
        <v>55</v>
      </c>
    </row>
    <row r="54" spans="2:8" x14ac:dyDescent="0.2">
      <c r="B54" s="43" t="s">
        <v>46</v>
      </c>
    </row>
    <row r="55" spans="2:8" x14ac:dyDescent="0.2">
      <c r="H55" s="14"/>
    </row>
    <row r="56" spans="2:8" x14ac:dyDescent="0.2">
      <c r="B56" s="4" t="s">
        <v>50</v>
      </c>
    </row>
    <row r="58" spans="2:8" x14ac:dyDescent="0.2">
      <c r="B58" s="26" t="s">
        <v>10</v>
      </c>
    </row>
  </sheetData>
  <conditionalFormatting sqref="I5:I41">
    <cfRule type="cellIs" dxfId="14" priority="3" stopIfTrue="1" operator="equal">
      <formula>FALSE</formula>
    </cfRule>
  </conditionalFormatting>
  <conditionalFormatting sqref="I41:I42">
    <cfRule type="cellIs" dxfId="13" priority="2" stopIfTrue="1" operator="equal">
      <formula>FALSE</formula>
    </cfRule>
  </conditionalFormatting>
  <conditionalFormatting sqref="I42">
    <cfRule type="cellIs" dxfId="12" priority="1" stopIfTrue="1" operator="equal">
      <formula>FALSE</formula>
    </cfRule>
  </conditionalFormatting>
  <pageMargins left="0.75" right="0.75" top="1" bottom="1" header="0.5" footer="0.5"/>
  <pageSetup paperSize="9" scale="75" orientation="landscape" r:id="rId1"/>
  <headerFooter alignWithMargins="0">
    <oddHeader xml:space="preserve">&amp;L </oddHeader>
    <oddFooter xml:space="preserve">&amp;L&amp;F, &amp;A&amp;R </oddFooter>
  </headerFooter>
  <rowBreaks count="1" manualBreakCount="1">
    <brk id="37" min="1"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2:I70"/>
  <sheetViews>
    <sheetView showGridLines="0" zoomScale="80" zoomScaleNormal="80" workbookViewId="0">
      <selection activeCell="D1" sqref="D1"/>
    </sheetView>
  </sheetViews>
  <sheetFormatPr defaultColWidth="10.7109375" defaultRowHeight="12.75" x14ac:dyDescent="0.2"/>
  <cols>
    <col min="1" max="1" width="3.7109375" style="51" customWidth="1"/>
    <col min="2" max="3" width="16.7109375" style="51" customWidth="1"/>
    <col min="4" max="4" width="16.85546875" style="51" customWidth="1"/>
    <col min="5" max="256" width="10.7109375" style="51"/>
    <col min="257" max="257" width="3.7109375" style="51" customWidth="1"/>
    <col min="258" max="259" width="16.7109375" style="51" customWidth="1"/>
    <col min="260" max="512" width="10.7109375" style="51"/>
    <col min="513" max="513" width="3.7109375" style="51" customWidth="1"/>
    <col min="514" max="515" width="16.7109375" style="51" customWidth="1"/>
    <col min="516" max="768" width="10.7109375" style="51"/>
    <col min="769" max="769" width="3.7109375" style="51" customWidth="1"/>
    <col min="770" max="771" width="16.7109375" style="51" customWidth="1"/>
    <col min="772" max="1024" width="10.7109375" style="51"/>
    <col min="1025" max="1025" width="3.7109375" style="51" customWidth="1"/>
    <col min="1026" max="1027" width="16.7109375" style="51" customWidth="1"/>
    <col min="1028" max="1280" width="10.7109375" style="51"/>
    <col min="1281" max="1281" width="3.7109375" style="51" customWidth="1"/>
    <col min="1282" max="1283" width="16.7109375" style="51" customWidth="1"/>
    <col min="1284" max="1536" width="10.7109375" style="51"/>
    <col min="1537" max="1537" width="3.7109375" style="51" customWidth="1"/>
    <col min="1538" max="1539" width="16.7109375" style="51" customWidth="1"/>
    <col min="1540" max="1792" width="10.7109375" style="51"/>
    <col min="1793" max="1793" width="3.7109375" style="51" customWidth="1"/>
    <col min="1794" max="1795" width="16.7109375" style="51" customWidth="1"/>
    <col min="1796" max="2048" width="10.7109375" style="51"/>
    <col min="2049" max="2049" width="3.7109375" style="51" customWidth="1"/>
    <col min="2050" max="2051" width="16.7109375" style="51" customWidth="1"/>
    <col min="2052" max="2304" width="10.7109375" style="51"/>
    <col min="2305" max="2305" width="3.7109375" style="51" customWidth="1"/>
    <col min="2306" max="2307" width="16.7109375" style="51" customWidth="1"/>
    <col min="2308" max="2560" width="10.7109375" style="51"/>
    <col min="2561" max="2561" width="3.7109375" style="51" customWidth="1"/>
    <col min="2562" max="2563" width="16.7109375" style="51" customWidth="1"/>
    <col min="2564" max="2816" width="10.7109375" style="51"/>
    <col min="2817" max="2817" width="3.7109375" style="51" customWidth="1"/>
    <col min="2818" max="2819" width="16.7109375" style="51" customWidth="1"/>
    <col min="2820" max="3072" width="10.7109375" style="51"/>
    <col min="3073" max="3073" width="3.7109375" style="51" customWidth="1"/>
    <col min="3074" max="3075" width="16.7109375" style="51" customWidth="1"/>
    <col min="3076" max="3328" width="10.7109375" style="51"/>
    <col min="3329" max="3329" width="3.7109375" style="51" customWidth="1"/>
    <col min="3330" max="3331" width="16.7109375" style="51" customWidth="1"/>
    <col min="3332" max="3584" width="10.7109375" style="51"/>
    <col min="3585" max="3585" width="3.7109375" style="51" customWidth="1"/>
    <col min="3586" max="3587" width="16.7109375" style="51" customWidth="1"/>
    <col min="3588" max="3840" width="10.7109375" style="51"/>
    <col min="3841" max="3841" width="3.7109375" style="51" customWidth="1"/>
    <col min="3842" max="3843" width="16.7109375" style="51" customWidth="1"/>
    <col min="3844" max="4096" width="10.7109375" style="51"/>
    <col min="4097" max="4097" width="3.7109375" style="51" customWidth="1"/>
    <col min="4098" max="4099" width="16.7109375" style="51" customWidth="1"/>
    <col min="4100" max="4352" width="10.7109375" style="51"/>
    <col min="4353" max="4353" width="3.7109375" style="51" customWidth="1"/>
    <col min="4354" max="4355" width="16.7109375" style="51" customWidth="1"/>
    <col min="4356" max="4608" width="10.7109375" style="51"/>
    <col min="4609" max="4609" width="3.7109375" style="51" customWidth="1"/>
    <col min="4610" max="4611" width="16.7109375" style="51" customWidth="1"/>
    <col min="4612" max="4864" width="10.7109375" style="51"/>
    <col min="4865" max="4865" width="3.7109375" style="51" customWidth="1"/>
    <col min="4866" max="4867" width="16.7109375" style="51" customWidth="1"/>
    <col min="4868" max="5120" width="10.7109375" style="51"/>
    <col min="5121" max="5121" width="3.7109375" style="51" customWidth="1"/>
    <col min="5122" max="5123" width="16.7109375" style="51" customWidth="1"/>
    <col min="5124" max="5376" width="10.7109375" style="51"/>
    <col min="5377" max="5377" width="3.7109375" style="51" customWidth="1"/>
    <col min="5378" max="5379" width="16.7109375" style="51" customWidth="1"/>
    <col min="5380" max="5632" width="10.7109375" style="51"/>
    <col min="5633" max="5633" width="3.7109375" style="51" customWidth="1"/>
    <col min="5634" max="5635" width="16.7109375" style="51" customWidth="1"/>
    <col min="5636" max="5888" width="10.7109375" style="51"/>
    <col min="5889" max="5889" width="3.7109375" style="51" customWidth="1"/>
    <col min="5890" max="5891" width="16.7109375" style="51" customWidth="1"/>
    <col min="5892" max="6144" width="10.7109375" style="51"/>
    <col min="6145" max="6145" width="3.7109375" style="51" customWidth="1"/>
    <col min="6146" max="6147" width="16.7109375" style="51" customWidth="1"/>
    <col min="6148" max="6400" width="10.7109375" style="51"/>
    <col min="6401" max="6401" width="3.7109375" style="51" customWidth="1"/>
    <col min="6402" max="6403" width="16.7109375" style="51" customWidth="1"/>
    <col min="6404" max="6656" width="10.7109375" style="51"/>
    <col min="6657" max="6657" width="3.7109375" style="51" customWidth="1"/>
    <col min="6658" max="6659" width="16.7109375" style="51" customWidth="1"/>
    <col min="6660" max="6912" width="10.7109375" style="51"/>
    <col min="6913" max="6913" width="3.7109375" style="51" customWidth="1"/>
    <col min="6914" max="6915" width="16.7109375" style="51" customWidth="1"/>
    <col min="6916" max="7168" width="10.7109375" style="51"/>
    <col min="7169" max="7169" width="3.7109375" style="51" customWidth="1"/>
    <col min="7170" max="7171" width="16.7109375" style="51" customWidth="1"/>
    <col min="7172" max="7424" width="10.7109375" style="51"/>
    <col min="7425" max="7425" width="3.7109375" style="51" customWidth="1"/>
    <col min="7426" max="7427" width="16.7109375" style="51" customWidth="1"/>
    <col min="7428" max="7680" width="10.7109375" style="51"/>
    <col min="7681" max="7681" width="3.7109375" style="51" customWidth="1"/>
    <col min="7682" max="7683" width="16.7109375" style="51" customWidth="1"/>
    <col min="7684" max="7936" width="10.7109375" style="51"/>
    <col min="7937" max="7937" width="3.7109375" style="51" customWidth="1"/>
    <col min="7938" max="7939" width="16.7109375" style="51" customWidth="1"/>
    <col min="7940" max="8192" width="10.7109375" style="51"/>
    <col min="8193" max="8193" width="3.7109375" style="51" customWidth="1"/>
    <col min="8194" max="8195" width="16.7109375" style="51" customWidth="1"/>
    <col min="8196" max="8448" width="10.7109375" style="51"/>
    <col min="8449" max="8449" width="3.7109375" style="51" customWidth="1"/>
    <col min="8450" max="8451" width="16.7109375" style="51" customWidth="1"/>
    <col min="8452" max="8704" width="10.7109375" style="51"/>
    <col min="8705" max="8705" width="3.7109375" style="51" customWidth="1"/>
    <col min="8706" max="8707" width="16.7109375" style="51" customWidth="1"/>
    <col min="8708" max="8960" width="10.7109375" style="51"/>
    <col min="8961" max="8961" width="3.7109375" style="51" customWidth="1"/>
    <col min="8962" max="8963" width="16.7109375" style="51" customWidth="1"/>
    <col min="8964" max="9216" width="10.7109375" style="51"/>
    <col min="9217" max="9217" width="3.7109375" style="51" customWidth="1"/>
    <col min="9218" max="9219" width="16.7109375" style="51" customWidth="1"/>
    <col min="9220" max="9472" width="10.7109375" style="51"/>
    <col min="9473" max="9473" width="3.7109375" style="51" customWidth="1"/>
    <col min="9474" max="9475" width="16.7109375" style="51" customWidth="1"/>
    <col min="9476" max="9728" width="10.7109375" style="51"/>
    <col min="9729" max="9729" width="3.7109375" style="51" customWidth="1"/>
    <col min="9730" max="9731" width="16.7109375" style="51" customWidth="1"/>
    <col min="9732" max="9984" width="10.7109375" style="51"/>
    <col min="9985" max="9985" width="3.7109375" style="51" customWidth="1"/>
    <col min="9986" max="9987" width="16.7109375" style="51" customWidth="1"/>
    <col min="9988" max="10240" width="10.7109375" style="51"/>
    <col min="10241" max="10241" width="3.7109375" style="51" customWidth="1"/>
    <col min="10242" max="10243" width="16.7109375" style="51" customWidth="1"/>
    <col min="10244" max="10496" width="10.7109375" style="51"/>
    <col min="10497" max="10497" width="3.7109375" style="51" customWidth="1"/>
    <col min="10498" max="10499" width="16.7109375" style="51" customWidth="1"/>
    <col min="10500" max="10752" width="10.7109375" style="51"/>
    <col min="10753" max="10753" width="3.7109375" style="51" customWidth="1"/>
    <col min="10754" max="10755" width="16.7109375" style="51" customWidth="1"/>
    <col min="10756" max="11008" width="10.7109375" style="51"/>
    <col min="11009" max="11009" width="3.7109375" style="51" customWidth="1"/>
    <col min="11010" max="11011" width="16.7109375" style="51" customWidth="1"/>
    <col min="11012" max="11264" width="10.7109375" style="51"/>
    <col min="11265" max="11265" width="3.7109375" style="51" customWidth="1"/>
    <col min="11266" max="11267" width="16.7109375" style="51" customWidth="1"/>
    <col min="11268" max="11520" width="10.7109375" style="51"/>
    <col min="11521" max="11521" width="3.7109375" style="51" customWidth="1"/>
    <col min="11522" max="11523" width="16.7109375" style="51" customWidth="1"/>
    <col min="11524" max="11776" width="10.7109375" style="51"/>
    <col min="11777" max="11777" width="3.7109375" style="51" customWidth="1"/>
    <col min="11778" max="11779" width="16.7109375" style="51" customWidth="1"/>
    <col min="11780" max="12032" width="10.7109375" style="51"/>
    <col min="12033" max="12033" width="3.7109375" style="51" customWidth="1"/>
    <col min="12034" max="12035" width="16.7109375" style="51" customWidth="1"/>
    <col min="12036" max="12288" width="10.7109375" style="51"/>
    <col min="12289" max="12289" width="3.7109375" style="51" customWidth="1"/>
    <col min="12290" max="12291" width="16.7109375" style="51" customWidth="1"/>
    <col min="12292" max="12544" width="10.7109375" style="51"/>
    <col min="12545" max="12545" width="3.7109375" style="51" customWidth="1"/>
    <col min="12546" max="12547" width="16.7109375" style="51" customWidth="1"/>
    <col min="12548" max="12800" width="10.7109375" style="51"/>
    <col min="12801" max="12801" width="3.7109375" style="51" customWidth="1"/>
    <col min="12802" max="12803" width="16.7109375" style="51" customWidth="1"/>
    <col min="12804" max="13056" width="10.7109375" style="51"/>
    <col min="13057" max="13057" width="3.7109375" style="51" customWidth="1"/>
    <col min="13058" max="13059" width="16.7109375" style="51" customWidth="1"/>
    <col min="13060" max="13312" width="10.7109375" style="51"/>
    <col min="13313" max="13313" width="3.7109375" style="51" customWidth="1"/>
    <col min="13314" max="13315" width="16.7109375" style="51" customWidth="1"/>
    <col min="13316" max="13568" width="10.7109375" style="51"/>
    <col min="13569" max="13569" width="3.7109375" style="51" customWidth="1"/>
    <col min="13570" max="13571" width="16.7109375" style="51" customWidth="1"/>
    <col min="13572" max="13824" width="10.7109375" style="51"/>
    <col min="13825" max="13825" width="3.7109375" style="51" customWidth="1"/>
    <col min="13826" max="13827" width="16.7109375" style="51" customWidth="1"/>
    <col min="13828" max="14080" width="10.7109375" style="51"/>
    <col min="14081" max="14081" width="3.7109375" style="51" customWidth="1"/>
    <col min="14082" max="14083" width="16.7109375" style="51" customWidth="1"/>
    <col min="14084" max="14336" width="10.7109375" style="51"/>
    <col min="14337" max="14337" width="3.7109375" style="51" customWidth="1"/>
    <col min="14338" max="14339" width="16.7109375" style="51" customWidth="1"/>
    <col min="14340" max="14592" width="10.7109375" style="51"/>
    <col min="14593" max="14593" width="3.7109375" style="51" customWidth="1"/>
    <col min="14594" max="14595" width="16.7109375" style="51" customWidth="1"/>
    <col min="14596" max="14848" width="10.7109375" style="51"/>
    <col min="14849" max="14849" width="3.7109375" style="51" customWidth="1"/>
    <col min="14850" max="14851" width="16.7109375" style="51" customWidth="1"/>
    <col min="14852" max="15104" width="10.7109375" style="51"/>
    <col min="15105" max="15105" width="3.7109375" style="51" customWidth="1"/>
    <col min="15106" max="15107" width="16.7109375" style="51" customWidth="1"/>
    <col min="15108" max="15360" width="10.7109375" style="51"/>
    <col min="15361" max="15361" width="3.7109375" style="51" customWidth="1"/>
    <col min="15362" max="15363" width="16.7109375" style="51" customWidth="1"/>
    <col min="15364" max="15616" width="10.7109375" style="51"/>
    <col min="15617" max="15617" width="3.7109375" style="51" customWidth="1"/>
    <col min="15618" max="15619" width="16.7109375" style="51" customWidth="1"/>
    <col min="15620" max="15872" width="10.7109375" style="51"/>
    <col min="15873" max="15873" width="3.7109375" style="51" customWidth="1"/>
    <col min="15874" max="15875" width="16.7109375" style="51" customWidth="1"/>
    <col min="15876" max="16128" width="10.7109375" style="51"/>
    <col min="16129" max="16129" width="3.7109375" style="51" customWidth="1"/>
    <col min="16130" max="16131" width="16.7109375" style="51" customWidth="1"/>
    <col min="16132" max="16384" width="10.7109375" style="51"/>
  </cols>
  <sheetData>
    <row r="2" spans="2:4" x14ac:dyDescent="0.2">
      <c r="B2" s="49" t="s">
        <v>3</v>
      </c>
      <c r="C2" s="50">
        <v>43100</v>
      </c>
    </row>
    <row r="3" spans="2:4" x14ac:dyDescent="0.2">
      <c r="B3" s="52"/>
      <c r="C3" s="52"/>
    </row>
    <row r="4" spans="2:4" ht="33" customHeight="1" x14ac:dyDescent="0.2">
      <c r="B4" s="53" t="s">
        <v>0</v>
      </c>
      <c r="C4" s="53" t="s">
        <v>43</v>
      </c>
      <c r="D4" s="29" t="s">
        <v>68</v>
      </c>
    </row>
    <row r="5" spans="2:4" ht="12.75" customHeight="1" x14ac:dyDescent="0.2">
      <c r="B5" s="54">
        <v>41275</v>
      </c>
      <c r="C5" s="72">
        <v>4652</v>
      </c>
      <c r="D5" s="72">
        <v>10</v>
      </c>
    </row>
    <row r="6" spans="2:4" ht="12.75" customHeight="1" x14ac:dyDescent="0.2">
      <c r="B6" s="54">
        <v>41306</v>
      </c>
      <c r="C6" s="11">
        <v>4981</v>
      </c>
      <c r="D6" s="11">
        <v>10</v>
      </c>
    </row>
    <row r="7" spans="2:4" ht="12.75" customHeight="1" x14ac:dyDescent="0.2">
      <c r="B7" s="54">
        <v>41334</v>
      </c>
      <c r="C7" s="11">
        <v>6528</v>
      </c>
      <c r="D7" s="11">
        <v>10</v>
      </c>
    </row>
    <row r="8" spans="2:4" ht="12.75" customHeight="1" x14ac:dyDescent="0.2">
      <c r="B8" s="54">
        <v>41365</v>
      </c>
      <c r="C8" s="11">
        <v>7985</v>
      </c>
      <c r="D8" s="11">
        <v>10</v>
      </c>
    </row>
    <row r="9" spans="2:4" ht="12.75" customHeight="1" x14ac:dyDescent="0.2">
      <c r="B9" s="54">
        <v>41395</v>
      </c>
      <c r="C9" s="11">
        <v>6442</v>
      </c>
      <c r="D9" s="11">
        <v>10</v>
      </c>
    </row>
    <row r="10" spans="2:4" ht="12.75" customHeight="1" x14ac:dyDescent="0.2">
      <c r="B10" s="54">
        <v>41426</v>
      </c>
      <c r="C10" s="11">
        <v>6182</v>
      </c>
      <c r="D10" s="11">
        <v>10</v>
      </c>
    </row>
    <row r="11" spans="2:4" ht="12.75" customHeight="1" x14ac:dyDescent="0.2">
      <c r="B11" s="54">
        <v>41456</v>
      </c>
      <c r="C11" s="11">
        <v>8312</v>
      </c>
      <c r="D11" s="11">
        <v>10</v>
      </c>
    </row>
    <row r="12" spans="2:4" ht="12.75" customHeight="1" x14ac:dyDescent="0.2">
      <c r="B12" s="54">
        <v>41487</v>
      </c>
      <c r="C12" s="11">
        <v>9054</v>
      </c>
      <c r="D12" s="11">
        <v>10</v>
      </c>
    </row>
    <row r="13" spans="2:4" ht="12.75" customHeight="1" x14ac:dyDescent="0.2">
      <c r="B13" s="54">
        <v>41518</v>
      </c>
      <c r="C13" s="11">
        <v>5254</v>
      </c>
      <c r="D13" s="11">
        <v>10</v>
      </c>
    </row>
    <row r="14" spans="2:4" ht="12.75" customHeight="1" x14ac:dyDescent="0.2">
      <c r="B14" s="54">
        <v>41548</v>
      </c>
      <c r="C14" s="11">
        <v>6214</v>
      </c>
      <c r="D14" s="11">
        <v>10</v>
      </c>
    </row>
    <row r="15" spans="2:4" ht="12.75" customHeight="1" x14ac:dyDescent="0.2">
      <c r="B15" s="54">
        <v>41579</v>
      </c>
      <c r="C15" s="11">
        <v>5784</v>
      </c>
      <c r="D15" s="11">
        <v>10</v>
      </c>
    </row>
    <row r="16" spans="2:4" x14ac:dyDescent="0.2">
      <c r="B16" s="54">
        <v>41609</v>
      </c>
      <c r="C16" s="11">
        <v>5196</v>
      </c>
      <c r="D16" s="11">
        <v>10</v>
      </c>
    </row>
    <row r="17" spans="2:4" x14ac:dyDescent="0.2">
      <c r="B17" s="54">
        <v>41640</v>
      </c>
      <c r="C17" s="11">
        <v>5497</v>
      </c>
      <c r="D17" s="11">
        <v>10</v>
      </c>
    </row>
    <row r="18" spans="2:4" x14ac:dyDescent="0.2">
      <c r="B18" s="54">
        <v>41671</v>
      </c>
      <c r="C18" s="11">
        <v>5195</v>
      </c>
      <c r="D18" s="11">
        <v>10</v>
      </c>
    </row>
    <row r="19" spans="2:4" x14ac:dyDescent="0.2">
      <c r="B19" s="54">
        <v>41699</v>
      </c>
      <c r="C19" s="11">
        <v>5816</v>
      </c>
      <c r="D19" s="11">
        <v>10</v>
      </c>
    </row>
    <row r="20" spans="2:4" x14ac:dyDescent="0.2">
      <c r="B20" s="54">
        <v>41730</v>
      </c>
      <c r="C20" s="11">
        <v>5724</v>
      </c>
      <c r="D20" s="11">
        <v>10</v>
      </c>
    </row>
    <row r="21" spans="2:4" x14ac:dyDescent="0.2">
      <c r="B21" s="54">
        <v>41760</v>
      </c>
      <c r="C21" s="11">
        <v>5411</v>
      </c>
      <c r="D21" s="11">
        <v>10</v>
      </c>
    </row>
    <row r="22" spans="2:4" x14ac:dyDescent="0.2">
      <c r="B22" s="54">
        <v>41791</v>
      </c>
      <c r="C22" s="11">
        <v>4957</v>
      </c>
      <c r="D22" s="11">
        <v>10</v>
      </c>
    </row>
    <row r="23" spans="2:4" x14ac:dyDescent="0.2">
      <c r="B23" s="54">
        <v>41821</v>
      </c>
      <c r="C23" s="11">
        <v>5822</v>
      </c>
      <c r="D23" s="11">
        <v>10</v>
      </c>
    </row>
    <row r="24" spans="2:4" x14ac:dyDescent="0.2">
      <c r="B24" s="54">
        <v>41852</v>
      </c>
      <c r="C24" s="11">
        <v>4561</v>
      </c>
      <c r="D24" s="11">
        <v>10</v>
      </c>
    </row>
    <row r="25" spans="2:4" x14ac:dyDescent="0.2">
      <c r="B25" s="54">
        <v>41883</v>
      </c>
      <c r="C25" s="11">
        <v>5136</v>
      </c>
      <c r="D25" s="11">
        <v>10</v>
      </c>
    </row>
    <row r="26" spans="2:4" x14ac:dyDescent="0.2">
      <c r="B26" s="54">
        <v>41913</v>
      </c>
      <c r="C26" s="11">
        <v>5150</v>
      </c>
      <c r="D26" s="11">
        <v>10</v>
      </c>
    </row>
    <row r="27" spans="2:4" x14ac:dyDescent="0.2">
      <c r="B27" s="54">
        <v>41944</v>
      </c>
      <c r="C27" s="11">
        <v>4307</v>
      </c>
      <c r="D27" s="11">
        <v>10</v>
      </c>
    </row>
    <row r="28" spans="2:4" x14ac:dyDescent="0.2">
      <c r="B28" s="54">
        <v>41974</v>
      </c>
      <c r="C28" s="11">
        <v>4401</v>
      </c>
      <c r="D28" s="11">
        <v>10</v>
      </c>
    </row>
    <row r="29" spans="2:4" x14ac:dyDescent="0.2">
      <c r="B29" s="54">
        <v>42005</v>
      </c>
      <c r="C29" s="11">
        <v>5115</v>
      </c>
      <c r="D29" s="11">
        <v>10</v>
      </c>
    </row>
    <row r="30" spans="2:4" x14ac:dyDescent="0.2">
      <c r="B30" s="54">
        <v>42036</v>
      </c>
      <c r="C30" s="11">
        <v>6901</v>
      </c>
      <c r="D30" s="11">
        <v>10</v>
      </c>
    </row>
    <row r="31" spans="2:4" x14ac:dyDescent="0.2">
      <c r="B31" s="54">
        <v>42064</v>
      </c>
      <c r="C31" s="11">
        <v>7534</v>
      </c>
      <c r="D31" s="11">
        <v>10</v>
      </c>
    </row>
    <row r="32" spans="2:4" x14ac:dyDescent="0.2">
      <c r="B32" s="54">
        <v>42095</v>
      </c>
      <c r="C32" s="11">
        <v>6668</v>
      </c>
      <c r="D32" s="11">
        <v>10</v>
      </c>
    </row>
    <row r="33" spans="2:9" x14ac:dyDescent="0.2">
      <c r="B33" s="54">
        <v>42125</v>
      </c>
      <c r="C33" s="11">
        <v>5912</v>
      </c>
      <c r="D33" s="11">
        <v>10</v>
      </c>
    </row>
    <row r="34" spans="2:9" x14ac:dyDescent="0.2">
      <c r="B34" s="54">
        <v>42156</v>
      </c>
      <c r="C34" s="11">
        <v>6349</v>
      </c>
      <c r="D34" s="11">
        <v>10</v>
      </c>
    </row>
    <row r="35" spans="2:9" x14ac:dyDescent="0.2">
      <c r="B35" s="54">
        <v>42186</v>
      </c>
      <c r="C35" s="11">
        <v>5838</v>
      </c>
      <c r="D35" s="11">
        <v>10</v>
      </c>
    </row>
    <row r="36" spans="2:9" x14ac:dyDescent="0.2">
      <c r="B36" s="54">
        <v>42217</v>
      </c>
      <c r="C36" s="11">
        <v>4447</v>
      </c>
      <c r="D36" s="11">
        <v>10</v>
      </c>
    </row>
    <row r="37" spans="2:9" x14ac:dyDescent="0.2">
      <c r="B37" s="54">
        <v>42248</v>
      </c>
      <c r="C37" s="11">
        <v>4808</v>
      </c>
      <c r="D37" s="11">
        <v>10</v>
      </c>
    </row>
    <row r="38" spans="2:9" x14ac:dyDescent="0.2">
      <c r="B38" s="54">
        <v>42278</v>
      </c>
      <c r="C38" s="11">
        <v>4950</v>
      </c>
      <c r="D38" s="11">
        <v>10</v>
      </c>
    </row>
    <row r="39" spans="2:9" x14ac:dyDescent="0.2">
      <c r="B39" s="54">
        <v>42309</v>
      </c>
      <c r="C39" s="11">
        <v>4705</v>
      </c>
      <c r="D39" s="11">
        <v>10</v>
      </c>
    </row>
    <row r="40" spans="2:9" x14ac:dyDescent="0.2">
      <c r="B40" s="54">
        <v>42339</v>
      </c>
      <c r="C40" s="11">
        <v>3651</v>
      </c>
      <c r="D40" s="11">
        <v>10</v>
      </c>
    </row>
    <row r="41" spans="2:9" ht="14.25" x14ac:dyDescent="0.2">
      <c r="B41" s="54">
        <v>42370</v>
      </c>
      <c r="C41" s="11">
        <v>3348</v>
      </c>
      <c r="D41" s="11">
        <v>10</v>
      </c>
      <c r="E41" s="56"/>
    </row>
    <row r="42" spans="2:9" x14ac:dyDescent="0.2">
      <c r="B42" s="54">
        <v>42401</v>
      </c>
      <c r="C42" s="11">
        <v>3525</v>
      </c>
      <c r="D42" s="11">
        <v>10</v>
      </c>
    </row>
    <row r="43" spans="2:9" x14ac:dyDescent="0.2">
      <c r="B43" s="54">
        <v>42430</v>
      </c>
      <c r="C43" s="11">
        <v>3160</v>
      </c>
      <c r="D43" s="11">
        <v>10</v>
      </c>
    </row>
    <row r="44" spans="2:9" x14ac:dyDescent="0.2">
      <c r="B44" s="54">
        <v>42461</v>
      </c>
      <c r="C44" s="11">
        <v>2736</v>
      </c>
      <c r="D44" s="11">
        <v>10</v>
      </c>
    </row>
    <row r="45" spans="2:9" x14ac:dyDescent="0.2">
      <c r="B45" s="54">
        <v>42491</v>
      </c>
      <c r="C45" s="11">
        <v>2396</v>
      </c>
      <c r="D45" s="11">
        <v>10</v>
      </c>
    </row>
    <row r="46" spans="2:9" x14ac:dyDescent="0.2">
      <c r="B46" s="54">
        <v>42522</v>
      </c>
      <c r="C46" s="11">
        <v>2470</v>
      </c>
      <c r="D46" s="11">
        <v>10</v>
      </c>
    </row>
    <row r="47" spans="2:9" x14ac:dyDescent="0.2">
      <c r="B47" s="54">
        <v>42552</v>
      </c>
      <c r="C47" s="11">
        <v>2166</v>
      </c>
      <c r="D47" s="11">
        <v>10</v>
      </c>
    </row>
    <row r="48" spans="2:9" ht="14.25" x14ac:dyDescent="0.2">
      <c r="B48" s="54">
        <v>42583</v>
      </c>
      <c r="C48" s="11">
        <v>2257</v>
      </c>
      <c r="D48" s="11">
        <v>10</v>
      </c>
      <c r="E48" s="55"/>
      <c r="F48" s="55"/>
      <c r="G48" s="55"/>
      <c r="H48" s="55"/>
      <c r="I48" s="55"/>
    </row>
    <row r="49" spans="2:9" ht="14.25" x14ac:dyDescent="0.2">
      <c r="B49" s="54">
        <v>42614</v>
      </c>
      <c r="C49" s="11">
        <v>2203</v>
      </c>
      <c r="D49" s="11">
        <v>10</v>
      </c>
      <c r="E49" s="55"/>
      <c r="F49" s="55"/>
      <c r="G49" s="55"/>
      <c r="H49" s="55"/>
      <c r="I49" s="55"/>
    </row>
    <row r="50" spans="2:9" ht="14.25" x14ac:dyDescent="0.2">
      <c r="B50" s="54">
        <v>42644</v>
      </c>
      <c r="C50" s="11">
        <v>2185</v>
      </c>
      <c r="D50" s="11">
        <v>10</v>
      </c>
      <c r="E50" s="55"/>
      <c r="F50" s="55"/>
      <c r="G50" s="55"/>
      <c r="H50" s="55"/>
      <c r="I50" s="55"/>
    </row>
    <row r="51" spans="2:9" ht="14.25" x14ac:dyDescent="0.2">
      <c r="B51" s="54">
        <v>42675</v>
      </c>
      <c r="C51" s="11">
        <v>2160</v>
      </c>
      <c r="D51" s="11">
        <v>10</v>
      </c>
      <c r="E51" s="55"/>
      <c r="F51" s="55"/>
      <c r="G51" s="55"/>
      <c r="H51" s="55"/>
      <c r="I51" s="55"/>
    </row>
    <row r="52" spans="2:9" ht="14.25" x14ac:dyDescent="0.2">
      <c r="B52" s="54">
        <v>42705</v>
      </c>
      <c r="C52" s="11">
        <v>1877</v>
      </c>
      <c r="D52" s="11">
        <v>10</v>
      </c>
      <c r="E52" s="55"/>
      <c r="F52" s="55"/>
      <c r="G52" s="55"/>
      <c r="H52" s="55"/>
      <c r="I52" s="55"/>
    </row>
    <row r="53" spans="2:9" ht="14.25" x14ac:dyDescent="0.2">
      <c r="B53" s="54">
        <v>42736</v>
      </c>
      <c r="C53" s="11">
        <v>2148</v>
      </c>
      <c r="D53" s="11">
        <v>10</v>
      </c>
      <c r="E53" s="55"/>
      <c r="F53" s="55"/>
      <c r="G53" s="55"/>
      <c r="H53" s="55"/>
      <c r="I53" s="55"/>
    </row>
    <row r="54" spans="2:9" ht="14.25" x14ac:dyDescent="0.2">
      <c r="B54" s="54">
        <v>42767</v>
      </c>
      <c r="C54" s="11">
        <v>2350</v>
      </c>
      <c r="D54" s="11">
        <v>10</v>
      </c>
      <c r="E54" s="55"/>
      <c r="F54" s="55"/>
      <c r="G54" s="55"/>
      <c r="H54" s="55"/>
      <c r="I54" s="55"/>
    </row>
    <row r="55" spans="2:9" ht="14.25" x14ac:dyDescent="0.2">
      <c r="B55" s="54">
        <v>42795</v>
      </c>
      <c r="C55" s="11">
        <v>2648</v>
      </c>
      <c r="D55" s="11">
        <v>10</v>
      </c>
      <c r="E55" s="55"/>
      <c r="F55" s="55"/>
      <c r="G55" s="55"/>
      <c r="H55" s="55"/>
      <c r="I55" s="55"/>
    </row>
    <row r="56" spans="2:9" ht="14.25" x14ac:dyDescent="0.2">
      <c r="B56" s="54">
        <v>42826</v>
      </c>
      <c r="C56" s="11">
        <v>1896</v>
      </c>
      <c r="D56" s="11">
        <v>10</v>
      </c>
      <c r="E56" s="55"/>
      <c r="F56" s="55"/>
      <c r="G56" s="55"/>
      <c r="H56" s="55"/>
      <c r="I56" s="55"/>
    </row>
    <row r="57" spans="2:9" ht="14.25" x14ac:dyDescent="0.2">
      <c r="B57" s="54">
        <v>42856</v>
      </c>
      <c r="C57" s="11">
        <v>2179</v>
      </c>
      <c r="D57" s="11">
        <v>10</v>
      </c>
      <c r="E57" s="55"/>
      <c r="F57" s="55"/>
      <c r="G57" s="55"/>
      <c r="H57" s="55"/>
      <c r="I57" s="55"/>
    </row>
    <row r="58" spans="2:9" ht="14.25" x14ac:dyDescent="0.2">
      <c r="B58" s="54">
        <v>42887</v>
      </c>
      <c r="C58" s="11">
        <v>2190</v>
      </c>
      <c r="D58" s="11">
        <v>10</v>
      </c>
      <c r="E58" s="55"/>
      <c r="F58" s="55"/>
      <c r="G58" s="55"/>
      <c r="H58" s="55"/>
      <c r="I58" s="55"/>
    </row>
    <row r="59" spans="2:9" ht="14.25" x14ac:dyDescent="0.2">
      <c r="B59" s="54">
        <v>42917</v>
      </c>
      <c r="C59" s="11">
        <v>1836</v>
      </c>
      <c r="D59" s="11">
        <v>10</v>
      </c>
      <c r="E59" s="55"/>
      <c r="F59" s="55"/>
      <c r="G59" s="55"/>
      <c r="H59" s="55"/>
      <c r="I59" s="55"/>
    </row>
    <row r="60" spans="2:9" ht="14.25" x14ac:dyDescent="0.2">
      <c r="B60" s="54">
        <v>42948</v>
      </c>
      <c r="C60" s="11">
        <v>1805</v>
      </c>
      <c r="D60" s="11">
        <v>10</v>
      </c>
      <c r="E60" s="55"/>
      <c r="F60" s="55"/>
      <c r="G60" s="55"/>
      <c r="H60" s="55"/>
      <c r="I60" s="55"/>
    </row>
    <row r="61" spans="2:9" ht="14.25" x14ac:dyDescent="0.2">
      <c r="B61" s="54">
        <v>42979</v>
      </c>
      <c r="C61" s="11">
        <v>1612</v>
      </c>
      <c r="D61" s="11">
        <v>10</v>
      </c>
      <c r="E61" s="55"/>
      <c r="F61" s="55"/>
      <c r="G61" s="55"/>
      <c r="H61" s="55"/>
      <c r="I61" s="55"/>
    </row>
    <row r="62" spans="2:9" ht="14.25" x14ac:dyDescent="0.2">
      <c r="B62" s="54">
        <v>43009</v>
      </c>
      <c r="C62" s="11">
        <v>1883</v>
      </c>
      <c r="D62" s="11">
        <v>10</v>
      </c>
      <c r="E62" s="55"/>
      <c r="F62" s="55"/>
      <c r="G62" s="55"/>
      <c r="H62" s="55"/>
      <c r="I62" s="55"/>
    </row>
    <row r="63" spans="2:9" ht="14.25" x14ac:dyDescent="0.2">
      <c r="B63" s="54">
        <v>43040</v>
      </c>
      <c r="C63" s="11">
        <v>1703</v>
      </c>
      <c r="D63" s="11">
        <v>10</v>
      </c>
      <c r="E63" s="55"/>
      <c r="F63" s="55"/>
      <c r="G63" s="55"/>
      <c r="H63" s="55"/>
      <c r="I63" s="55"/>
    </row>
    <row r="64" spans="2:9" ht="14.25" x14ac:dyDescent="0.2">
      <c r="B64" s="57">
        <v>43070</v>
      </c>
      <c r="C64" s="70">
        <v>1211</v>
      </c>
      <c r="D64" s="70">
        <v>9</v>
      </c>
      <c r="E64" s="55"/>
      <c r="F64" s="55"/>
      <c r="G64" s="55"/>
      <c r="H64" s="55"/>
      <c r="I64" s="55"/>
    </row>
    <row r="65" spans="2:9" ht="14.25" x14ac:dyDescent="0.2">
      <c r="B65" s="55"/>
      <c r="C65" s="55"/>
      <c r="D65" s="55"/>
      <c r="E65" s="55"/>
      <c r="F65" s="55"/>
      <c r="G65" s="55"/>
      <c r="H65" s="55"/>
      <c r="I65" s="55"/>
    </row>
    <row r="66" spans="2:9" ht="14.25" x14ac:dyDescent="0.2">
      <c r="B66" s="58" t="s">
        <v>2</v>
      </c>
      <c r="C66" s="52"/>
      <c r="D66" s="52"/>
      <c r="E66" s="52"/>
      <c r="F66" s="52"/>
      <c r="G66" s="52"/>
      <c r="H66" s="52"/>
      <c r="I66" s="55"/>
    </row>
    <row r="67" spans="2:9" ht="14.25" x14ac:dyDescent="0.2">
      <c r="B67" s="59"/>
      <c r="C67" s="60"/>
      <c r="D67" s="60"/>
      <c r="E67" s="60"/>
      <c r="F67" s="60"/>
      <c r="G67" s="60"/>
      <c r="H67" s="60"/>
      <c r="I67" s="55"/>
    </row>
    <row r="68" spans="2:9" ht="14.25" x14ac:dyDescent="0.2">
      <c r="B68" s="59"/>
      <c r="C68" s="59"/>
      <c r="D68" s="59"/>
      <c r="E68" s="59"/>
      <c r="F68" s="59"/>
      <c r="G68" s="59"/>
      <c r="H68" s="59"/>
      <c r="I68" s="55"/>
    </row>
    <row r="69" spans="2:9" ht="14.25" x14ac:dyDescent="0.2">
      <c r="B69" s="103"/>
      <c r="C69" s="104"/>
      <c r="D69" s="104"/>
      <c r="E69" s="104"/>
      <c r="F69" s="104"/>
      <c r="G69" s="104"/>
      <c r="H69" s="104"/>
      <c r="I69" s="55"/>
    </row>
    <row r="70" spans="2:9" ht="15" x14ac:dyDescent="0.25">
      <c r="B70" s="61"/>
      <c r="C70" s="55"/>
      <c r="D70" s="55"/>
      <c r="E70" s="55"/>
      <c r="F70" s="55"/>
      <c r="G70" s="55"/>
      <c r="H70" s="55"/>
      <c r="I70" s="55"/>
    </row>
  </sheetData>
  <mergeCells count="1">
    <mergeCell ref="B69:H69"/>
  </mergeCells>
  <pageMargins left="0.75" right="0.75" top="1" bottom="1" header="0.5" footer="0.5"/>
  <pageSetup paperSize="9" scale="75" orientation="landscape" r:id="rId1"/>
  <headerFooter alignWithMargins="0">
    <oddHeader xml:space="preserve">&amp;L </oddHeader>
    <oddFooter xml:space="preserve">&amp;L&amp;F, &amp;A&amp;R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BG50"/>
  <sheetViews>
    <sheetView showGridLines="0" zoomScale="70" zoomScaleNormal="70" workbookViewId="0"/>
  </sheetViews>
  <sheetFormatPr defaultRowHeight="12.75" x14ac:dyDescent="0.2"/>
  <cols>
    <col min="1" max="1" width="3.28515625" customWidth="1"/>
    <col min="2" max="2" width="11.140625" customWidth="1"/>
    <col min="3" max="54" width="10.42578125" customWidth="1"/>
    <col min="55" max="55" width="26.7109375" customWidth="1"/>
    <col min="56" max="56" width="28.5703125" customWidth="1"/>
  </cols>
  <sheetData>
    <row r="1" spans="2:59" x14ac:dyDescent="0.2">
      <c r="B1" s="18"/>
    </row>
    <row r="2" spans="2:59" x14ac:dyDescent="0.2">
      <c r="B2" s="8" t="s">
        <v>3</v>
      </c>
      <c r="C2" s="10">
        <v>43100</v>
      </c>
    </row>
    <row r="3" spans="2:59" x14ac:dyDescent="0.2">
      <c r="B3" s="30"/>
    </row>
    <row r="4" spans="2:59" ht="18" x14ac:dyDescent="0.25">
      <c r="C4" s="33" t="s">
        <v>39</v>
      </c>
      <c r="D4" s="31"/>
      <c r="E4" s="31"/>
      <c r="F4" s="31"/>
    </row>
    <row r="5" spans="2:59" ht="18.75" thickBot="1" x14ac:dyDescent="0.3">
      <c r="C5" s="32"/>
      <c r="D5" s="31"/>
      <c r="E5" s="31"/>
      <c r="F5" s="31"/>
    </row>
    <row r="6" spans="2:59" ht="25.5" x14ac:dyDescent="0.2">
      <c r="B6" s="40" t="s">
        <v>0</v>
      </c>
      <c r="C6" s="105" t="s">
        <v>20</v>
      </c>
      <c r="D6" s="106"/>
      <c r="E6" s="106"/>
      <c r="F6" s="107"/>
      <c r="G6" s="105" t="s">
        <v>21</v>
      </c>
      <c r="H6" s="106"/>
      <c r="I6" s="106"/>
      <c r="J6" s="107"/>
      <c r="K6" s="105" t="s">
        <v>22</v>
      </c>
      <c r="L6" s="106"/>
      <c r="M6" s="106"/>
      <c r="N6" s="107"/>
      <c r="O6" s="105" t="s">
        <v>26</v>
      </c>
      <c r="P6" s="106"/>
      <c r="Q6" s="106"/>
      <c r="R6" s="107"/>
      <c r="S6" s="105" t="s">
        <v>23</v>
      </c>
      <c r="T6" s="106"/>
      <c r="U6" s="106"/>
      <c r="V6" s="107"/>
      <c r="W6" s="105" t="s">
        <v>27</v>
      </c>
      <c r="X6" s="106"/>
      <c r="Y6" s="106"/>
      <c r="Z6" s="107"/>
      <c r="AA6" s="105" t="s">
        <v>24</v>
      </c>
      <c r="AB6" s="106"/>
      <c r="AC6" s="106"/>
      <c r="AD6" s="107"/>
      <c r="AE6" s="105" t="s">
        <v>28</v>
      </c>
      <c r="AF6" s="106"/>
      <c r="AG6" s="106"/>
      <c r="AH6" s="107"/>
      <c r="AI6" s="105" t="s">
        <v>25</v>
      </c>
      <c r="AJ6" s="106"/>
      <c r="AK6" s="106"/>
      <c r="AL6" s="107"/>
      <c r="AM6" s="105" t="s">
        <v>29</v>
      </c>
      <c r="AN6" s="106"/>
      <c r="AO6" s="106"/>
      <c r="AP6" s="107"/>
      <c r="AQ6" s="108" t="s">
        <v>38</v>
      </c>
      <c r="AR6" s="106"/>
      <c r="AS6" s="106"/>
      <c r="AT6" s="107"/>
      <c r="AU6" s="108" t="s">
        <v>64</v>
      </c>
      <c r="AV6" s="106"/>
      <c r="AW6" s="106"/>
      <c r="AX6" s="107"/>
      <c r="AY6" s="108" t="s">
        <v>65</v>
      </c>
      <c r="AZ6" s="106"/>
      <c r="BA6" s="106"/>
      <c r="BB6" s="107"/>
      <c r="BC6" s="38" t="s">
        <v>30</v>
      </c>
      <c r="BD6" s="99" t="s">
        <v>69</v>
      </c>
    </row>
    <row r="7" spans="2:59" x14ac:dyDescent="0.2">
      <c r="B7" s="41"/>
      <c r="C7" s="36" t="s">
        <v>34</v>
      </c>
      <c r="D7" s="28" t="s">
        <v>35</v>
      </c>
      <c r="E7" s="28" t="s">
        <v>36</v>
      </c>
      <c r="F7" s="37" t="s">
        <v>37</v>
      </c>
      <c r="G7" s="36" t="s">
        <v>34</v>
      </c>
      <c r="H7" s="28" t="s">
        <v>35</v>
      </c>
      <c r="I7" s="28" t="s">
        <v>36</v>
      </c>
      <c r="J7" s="37" t="s">
        <v>37</v>
      </c>
      <c r="K7" s="36" t="s">
        <v>34</v>
      </c>
      <c r="L7" s="28" t="s">
        <v>35</v>
      </c>
      <c r="M7" s="28" t="s">
        <v>36</v>
      </c>
      <c r="N7" s="37" t="s">
        <v>37</v>
      </c>
      <c r="O7" s="36" t="s">
        <v>34</v>
      </c>
      <c r="P7" s="28" t="s">
        <v>35</v>
      </c>
      <c r="Q7" s="28" t="s">
        <v>36</v>
      </c>
      <c r="R7" s="37" t="s">
        <v>37</v>
      </c>
      <c r="S7" s="36" t="s">
        <v>34</v>
      </c>
      <c r="T7" s="28" t="s">
        <v>35</v>
      </c>
      <c r="U7" s="28" t="s">
        <v>36</v>
      </c>
      <c r="V7" s="37" t="s">
        <v>37</v>
      </c>
      <c r="W7" s="36" t="s">
        <v>34</v>
      </c>
      <c r="X7" s="28" t="s">
        <v>35</v>
      </c>
      <c r="Y7" s="28" t="s">
        <v>36</v>
      </c>
      <c r="Z7" s="37" t="s">
        <v>37</v>
      </c>
      <c r="AA7" s="36" t="s">
        <v>34</v>
      </c>
      <c r="AB7" s="28" t="s">
        <v>35</v>
      </c>
      <c r="AC7" s="28" t="s">
        <v>36</v>
      </c>
      <c r="AD7" s="37" t="s">
        <v>37</v>
      </c>
      <c r="AE7" s="36" t="s">
        <v>34</v>
      </c>
      <c r="AF7" s="28" t="s">
        <v>35</v>
      </c>
      <c r="AG7" s="28" t="s">
        <v>36</v>
      </c>
      <c r="AH7" s="37" t="s">
        <v>37</v>
      </c>
      <c r="AI7" s="36" t="s">
        <v>34</v>
      </c>
      <c r="AJ7" s="28" t="s">
        <v>35</v>
      </c>
      <c r="AK7" s="28" t="s">
        <v>36</v>
      </c>
      <c r="AL7" s="37" t="s">
        <v>37</v>
      </c>
      <c r="AM7" s="36" t="s">
        <v>34</v>
      </c>
      <c r="AN7" s="28" t="s">
        <v>35</v>
      </c>
      <c r="AO7" s="28" t="s">
        <v>36</v>
      </c>
      <c r="AP7" s="37" t="s">
        <v>37</v>
      </c>
      <c r="AQ7" s="29" t="s">
        <v>34</v>
      </c>
      <c r="AR7" s="28" t="s">
        <v>35</v>
      </c>
      <c r="AS7" s="28" t="s">
        <v>36</v>
      </c>
      <c r="AT7" s="37" t="s">
        <v>37</v>
      </c>
      <c r="AU7" s="29" t="s">
        <v>34</v>
      </c>
      <c r="AV7" s="28" t="s">
        <v>35</v>
      </c>
      <c r="AW7" s="28" t="s">
        <v>36</v>
      </c>
      <c r="AX7" s="37" t="s">
        <v>37</v>
      </c>
      <c r="AY7" s="29" t="s">
        <v>34</v>
      </c>
      <c r="AZ7" s="28" t="s">
        <v>35</v>
      </c>
      <c r="BA7" s="28" t="s">
        <v>36</v>
      </c>
      <c r="BB7" s="37" t="s">
        <v>37</v>
      </c>
      <c r="BC7" s="39"/>
      <c r="BD7" s="100"/>
    </row>
    <row r="8" spans="2:59" x14ac:dyDescent="0.2">
      <c r="B8" s="47">
        <v>2005</v>
      </c>
      <c r="C8" s="73">
        <v>178.75</v>
      </c>
      <c r="D8" s="74">
        <v>129.75</v>
      </c>
      <c r="E8" s="74">
        <v>192.75</v>
      </c>
      <c r="F8" s="75">
        <v>279.75</v>
      </c>
      <c r="G8" s="82">
        <v>331.25</v>
      </c>
      <c r="H8" s="83">
        <v>407.25</v>
      </c>
      <c r="I8" s="83">
        <v>526.25</v>
      </c>
      <c r="J8" s="75">
        <v>590.25</v>
      </c>
      <c r="K8" s="82">
        <v>467</v>
      </c>
      <c r="L8" s="83">
        <v>916</v>
      </c>
      <c r="M8" s="83">
        <v>593</v>
      </c>
      <c r="N8" s="75">
        <v>233</v>
      </c>
      <c r="O8" s="82">
        <v>237</v>
      </c>
      <c r="P8" s="83">
        <v>331</v>
      </c>
      <c r="Q8" s="83">
        <v>106</v>
      </c>
      <c r="R8" s="75">
        <v>130</v>
      </c>
      <c r="S8" s="82">
        <v>37.25</v>
      </c>
      <c r="T8" s="83">
        <v>34.25</v>
      </c>
      <c r="U8" s="83">
        <v>356.25</v>
      </c>
      <c r="V8" s="75">
        <v>31.25</v>
      </c>
      <c r="W8" s="82">
        <v>30.5</v>
      </c>
      <c r="X8" s="83">
        <v>30.5</v>
      </c>
      <c r="Y8" s="83">
        <v>28.5</v>
      </c>
      <c r="Z8" s="75">
        <v>29.5</v>
      </c>
      <c r="AA8" s="82">
        <v>14.25</v>
      </c>
      <c r="AB8" s="83">
        <v>18.25</v>
      </c>
      <c r="AC8" s="83">
        <v>38.25</v>
      </c>
      <c r="AD8" s="75">
        <v>39.25</v>
      </c>
      <c r="AE8" s="82">
        <v>11</v>
      </c>
      <c r="AF8" s="83">
        <v>1</v>
      </c>
      <c r="AG8" s="83">
        <v>0</v>
      </c>
      <c r="AH8" s="75">
        <v>1</v>
      </c>
      <c r="AI8" s="82">
        <v>0</v>
      </c>
      <c r="AJ8" s="83">
        <v>0</v>
      </c>
      <c r="AK8" s="83">
        <v>1</v>
      </c>
      <c r="AL8" s="75">
        <v>25</v>
      </c>
      <c r="AM8" s="82">
        <v>2</v>
      </c>
      <c r="AN8" s="83">
        <v>0</v>
      </c>
      <c r="AO8" s="83">
        <v>0</v>
      </c>
      <c r="AP8" s="75">
        <v>1</v>
      </c>
      <c r="AQ8" s="84">
        <v>4</v>
      </c>
      <c r="AR8" s="83">
        <v>2</v>
      </c>
      <c r="AS8" s="83">
        <v>4</v>
      </c>
      <c r="AT8" s="75">
        <v>5</v>
      </c>
      <c r="AU8" s="84">
        <v>3</v>
      </c>
      <c r="AV8" s="83">
        <v>13</v>
      </c>
      <c r="AW8" s="83">
        <v>36</v>
      </c>
      <c r="AX8" s="75">
        <v>63</v>
      </c>
      <c r="AY8" s="84">
        <v>1</v>
      </c>
      <c r="AZ8" s="83">
        <v>0</v>
      </c>
      <c r="BA8" s="83">
        <v>0</v>
      </c>
      <c r="BB8" s="75">
        <v>0</v>
      </c>
      <c r="BC8" s="97">
        <f>SUM(C8:BB8)-'1) Notification Year'!E30</f>
        <v>-759</v>
      </c>
      <c r="BD8" s="101">
        <f>BC8/'1) Notification Year'!E30</f>
        <v>-0.10441601320676847</v>
      </c>
      <c r="BE8" s="64"/>
    </row>
    <row r="9" spans="2:59" x14ac:dyDescent="0.2">
      <c r="B9" s="45">
        <v>2006</v>
      </c>
      <c r="C9" s="73">
        <v>162</v>
      </c>
      <c r="D9" s="74">
        <v>178</v>
      </c>
      <c r="E9" s="74">
        <v>298</v>
      </c>
      <c r="F9" s="75">
        <v>350</v>
      </c>
      <c r="G9" s="82">
        <v>368.5</v>
      </c>
      <c r="H9" s="83">
        <v>401.5</v>
      </c>
      <c r="I9" s="83">
        <v>551.5</v>
      </c>
      <c r="J9" s="75">
        <v>357.5</v>
      </c>
      <c r="K9" s="82">
        <v>408.25</v>
      </c>
      <c r="L9" s="83">
        <v>552.25</v>
      </c>
      <c r="M9" s="83">
        <v>208.25</v>
      </c>
      <c r="N9" s="75">
        <v>339.25</v>
      </c>
      <c r="O9" s="82">
        <v>112.25</v>
      </c>
      <c r="P9" s="83">
        <v>89.25</v>
      </c>
      <c r="Q9" s="83">
        <v>547.25</v>
      </c>
      <c r="R9" s="75">
        <v>115.25</v>
      </c>
      <c r="S9" s="82">
        <v>73.25</v>
      </c>
      <c r="T9" s="83">
        <v>57.25</v>
      </c>
      <c r="U9" s="83">
        <v>118.25</v>
      </c>
      <c r="V9" s="75">
        <v>50.25</v>
      </c>
      <c r="W9" s="82">
        <v>18.25</v>
      </c>
      <c r="X9" s="83">
        <v>22.25</v>
      </c>
      <c r="Y9" s="83">
        <v>34.25</v>
      </c>
      <c r="Z9" s="75">
        <v>25.25</v>
      </c>
      <c r="AA9" s="82">
        <v>10</v>
      </c>
      <c r="AB9" s="83">
        <v>7</v>
      </c>
      <c r="AC9" s="83">
        <v>7</v>
      </c>
      <c r="AD9" s="75">
        <v>3</v>
      </c>
      <c r="AE9" s="82">
        <v>3</v>
      </c>
      <c r="AF9" s="83">
        <v>3</v>
      </c>
      <c r="AG9" s="83">
        <v>7</v>
      </c>
      <c r="AH9" s="75">
        <v>9</v>
      </c>
      <c r="AI9" s="82">
        <v>14</v>
      </c>
      <c r="AJ9" s="83">
        <v>1</v>
      </c>
      <c r="AK9" s="83">
        <v>0</v>
      </c>
      <c r="AL9" s="75">
        <v>1</v>
      </c>
      <c r="AM9" s="82">
        <v>3</v>
      </c>
      <c r="AN9" s="83">
        <v>0</v>
      </c>
      <c r="AO9" s="83">
        <v>2</v>
      </c>
      <c r="AP9" s="75">
        <v>6</v>
      </c>
      <c r="AQ9" s="84">
        <v>3</v>
      </c>
      <c r="AR9" s="83">
        <v>3</v>
      </c>
      <c r="AS9" s="83">
        <v>18</v>
      </c>
      <c r="AT9" s="75">
        <v>36</v>
      </c>
      <c r="AU9" s="84">
        <v>30</v>
      </c>
      <c r="AV9" s="83">
        <v>10</v>
      </c>
      <c r="AW9" s="83">
        <v>3</v>
      </c>
      <c r="AX9" s="75">
        <v>1</v>
      </c>
      <c r="AY9" s="85"/>
      <c r="AZ9" s="86"/>
      <c r="BA9" s="86"/>
      <c r="BB9" s="87"/>
      <c r="BC9" s="97">
        <f>SUM(C9:BB9)-'1) Notification Year'!E31</f>
        <v>-734</v>
      </c>
      <c r="BD9" s="101">
        <f>BC9/'1) Notification Year'!E31</f>
        <v>-0.11555415617128463</v>
      </c>
      <c r="BE9" s="64"/>
      <c r="BF9" s="63"/>
      <c r="BG9" s="63"/>
    </row>
    <row r="10" spans="2:59" x14ac:dyDescent="0.2">
      <c r="B10" s="45">
        <v>2007</v>
      </c>
      <c r="C10" s="76">
        <v>175.5</v>
      </c>
      <c r="D10" s="77">
        <v>187.5</v>
      </c>
      <c r="E10" s="77">
        <v>324.5</v>
      </c>
      <c r="F10" s="78">
        <v>350.5</v>
      </c>
      <c r="G10" s="88">
        <v>454.5</v>
      </c>
      <c r="H10" s="89">
        <v>582.5</v>
      </c>
      <c r="I10" s="89">
        <v>381.5</v>
      </c>
      <c r="J10" s="78">
        <v>641.5</v>
      </c>
      <c r="K10" s="88">
        <v>272.5</v>
      </c>
      <c r="L10" s="89">
        <v>274.5</v>
      </c>
      <c r="M10" s="89">
        <v>476.5</v>
      </c>
      <c r="N10" s="78">
        <v>458.5</v>
      </c>
      <c r="O10" s="88">
        <v>248.75</v>
      </c>
      <c r="P10" s="89">
        <v>183.75</v>
      </c>
      <c r="Q10" s="89">
        <v>212.75</v>
      </c>
      <c r="R10" s="78">
        <v>163.75</v>
      </c>
      <c r="S10" s="88">
        <v>65.75</v>
      </c>
      <c r="T10" s="89">
        <v>51.75</v>
      </c>
      <c r="U10" s="89">
        <v>53.75</v>
      </c>
      <c r="V10" s="78">
        <v>100.75</v>
      </c>
      <c r="W10" s="88">
        <v>25.5</v>
      </c>
      <c r="X10" s="89">
        <v>14.5</v>
      </c>
      <c r="Y10" s="89">
        <v>21.5</v>
      </c>
      <c r="Z10" s="78">
        <v>10.5</v>
      </c>
      <c r="AA10" s="88">
        <v>9</v>
      </c>
      <c r="AB10" s="89">
        <v>10</v>
      </c>
      <c r="AC10" s="89">
        <v>9</v>
      </c>
      <c r="AD10" s="78">
        <v>55</v>
      </c>
      <c r="AE10" s="88">
        <v>15</v>
      </c>
      <c r="AF10" s="89">
        <v>1</v>
      </c>
      <c r="AG10" s="89">
        <v>0</v>
      </c>
      <c r="AH10" s="78">
        <v>6</v>
      </c>
      <c r="AI10" s="88">
        <v>6</v>
      </c>
      <c r="AJ10" s="89">
        <v>4</v>
      </c>
      <c r="AK10" s="89">
        <v>2</v>
      </c>
      <c r="AL10" s="78">
        <v>9</v>
      </c>
      <c r="AM10" s="88">
        <v>9</v>
      </c>
      <c r="AN10" s="89">
        <v>6</v>
      </c>
      <c r="AO10" s="89">
        <v>7</v>
      </c>
      <c r="AP10" s="78">
        <v>7</v>
      </c>
      <c r="AQ10" s="90">
        <v>8</v>
      </c>
      <c r="AR10" s="89">
        <v>5</v>
      </c>
      <c r="AS10" s="89">
        <v>0</v>
      </c>
      <c r="AT10" s="91">
        <v>3</v>
      </c>
      <c r="AU10" s="85"/>
      <c r="AV10" s="86"/>
      <c r="AW10" s="86"/>
      <c r="AX10" s="87"/>
      <c r="AY10" s="85"/>
      <c r="AZ10" s="86"/>
      <c r="BA10" s="86"/>
      <c r="BB10" s="87"/>
      <c r="BC10" s="97">
        <f>SUM(C10:BB10)-'1) Notification Year'!E32</f>
        <v>-852</v>
      </c>
      <c r="BD10" s="101">
        <f>BC10/'1) Notification Year'!E32</f>
        <v>-0.12611012433392541</v>
      </c>
      <c r="BE10" s="64"/>
      <c r="BF10" s="63"/>
      <c r="BG10" s="63"/>
    </row>
    <row r="11" spans="2:59" x14ac:dyDescent="0.2">
      <c r="B11" s="45">
        <v>2008</v>
      </c>
      <c r="C11" s="76">
        <v>343</v>
      </c>
      <c r="D11" s="77">
        <v>481</v>
      </c>
      <c r="E11" s="77">
        <v>572</v>
      </c>
      <c r="F11" s="78">
        <v>698</v>
      </c>
      <c r="G11" s="88">
        <v>711.25</v>
      </c>
      <c r="H11" s="89">
        <v>582.25</v>
      </c>
      <c r="I11" s="89">
        <v>737.25</v>
      </c>
      <c r="J11" s="78">
        <v>956.25</v>
      </c>
      <c r="K11" s="88">
        <v>660.5</v>
      </c>
      <c r="L11" s="89">
        <v>565.5</v>
      </c>
      <c r="M11" s="89">
        <v>637.5</v>
      </c>
      <c r="N11" s="78">
        <v>481.5</v>
      </c>
      <c r="O11" s="88">
        <v>268.75</v>
      </c>
      <c r="P11" s="89">
        <v>253.75</v>
      </c>
      <c r="Q11" s="89">
        <v>188.75</v>
      </c>
      <c r="R11" s="78">
        <v>162.75</v>
      </c>
      <c r="S11" s="88">
        <v>86.5</v>
      </c>
      <c r="T11" s="89">
        <v>93.5</v>
      </c>
      <c r="U11" s="89">
        <v>44.5</v>
      </c>
      <c r="V11" s="78">
        <v>29.5</v>
      </c>
      <c r="W11" s="88">
        <v>31.25</v>
      </c>
      <c r="X11" s="89">
        <v>10.25</v>
      </c>
      <c r="Y11" s="89">
        <v>19.25</v>
      </c>
      <c r="Z11" s="78">
        <v>80.25</v>
      </c>
      <c r="AA11" s="88">
        <v>29</v>
      </c>
      <c r="AB11" s="89">
        <v>15</v>
      </c>
      <c r="AC11" s="89">
        <v>6</v>
      </c>
      <c r="AD11" s="78">
        <v>7</v>
      </c>
      <c r="AE11" s="88">
        <v>16</v>
      </c>
      <c r="AF11" s="89">
        <v>49</v>
      </c>
      <c r="AG11" s="89">
        <v>13</v>
      </c>
      <c r="AH11" s="78">
        <v>51</v>
      </c>
      <c r="AI11" s="88">
        <v>24</v>
      </c>
      <c r="AJ11" s="89">
        <v>66</v>
      </c>
      <c r="AK11" s="89">
        <v>21</v>
      </c>
      <c r="AL11" s="78">
        <v>7</v>
      </c>
      <c r="AM11" s="88">
        <v>22</v>
      </c>
      <c r="AN11" s="89">
        <v>5</v>
      </c>
      <c r="AO11" s="89">
        <v>4</v>
      </c>
      <c r="AP11" s="78">
        <v>1</v>
      </c>
      <c r="AQ11" s="85"/>
      <c r="AR11" s="86"/>
      <c r="AS11" s="86"/>
      <c r="AT11" s="87"/>
      <c r="AU11" s="85"/>
      <c r="AV11" s="86"/>
      <c r="AW11" s="86"/>
      <c r="AX11" s="87"/>
      <c r="AY11" s="85"/>
      <c r="AZ11" s="86"/>
      <c r="BA11" s="86"/>
      <c r="BB11" s="87"/>
      <c r="BC11" s="97">
        <f>SUM(C11:BB11)-'1) Notification Year'!E33</f>
        <v>-30</v>
      </c>
      <c r="BD11" s="101">
        <f>BC11/'1) Notification Year'!E33</f>
        <v>-3.3108928374351618E-3</v>
      </c>
      <c r="BE11" s="64"/>
      <c r="BF11" s="63"/>
      <c r="BG11" s="63"/>
    </row>
    <row r="12" spans="2:59" x14ac:dyDescent="0.2">
      <c r="B12" s="45">
        <v>2009</v>
      </c>
      <c r="C12" s="76">
        <v>509.75</v>
      </c>
      <c r="D12" s="77">
        <v>565.75</v>
      </c>
      <c r="E12" s="77">
        <v>718.75</v>
      </c>
      <c r="F12" s="78">
        <v>860.75</v>
      </c>
      <c r="G12" s="88">
        <v>859.75</v>
      </c>
      <c r="H12" s="89">
        <v>1039.75</v>
      </c>
      <c r="I12" s="89">
        <v>1271.75</v>
      </c>
      <c r="J12" s="78">
        <v>809.75</v>
      </c>
      <c r="K12" s="88">
        <v>684</v>
      </c>
      <c r="L12" s="89">
        <v>619</v>
      </c>
      <c r="M12" s="89">
        <v>474</v>
      </c>
      <c r="N12" s="78">
        <v>388</v>
      </c>
      <c r="O12" s="88">
        <v>303</v>
      </c>
      <c r="P12" s="89">
        <v>246</v>
      </c>
      <c r="Q12" s="89">
        <v>159</v>
      </c>
      <c r="R12" s="78">
        <v>144</v>
      </c>
      <c r="S12" s="88">
        <v>91.75</v>
      </c>
      <c r="T12" s="89">
        <v>53.75</v>
      </c>
      <c r="U12" s="89">
        <v>47.75</v>
      </c>
      <c r="V12" s="78">
        <v>92.75</v>
      </c>
      <c r="W12" s="88">
        <v>16.25</v>
      </c>
      <c r="X12" s="89">
        <v>29.25</v>
      </c>
      <c r="Y12" s="89">
        <v>26.25</v>
      </c>
      <c r="Z12" s="78">
        <v>32.25</v>
      </c>
      <c r="AA12" s="88">
        <v>46.5</v>
      </c>
      <c r="AB12" s="89">
        <v>81.5</v>
      </c>
      <c r="AC12" s="89">
        <v>31.5</v>
      </c>
      <c r="AD12" s="78">
        <v>95.5</v>
      </c>
      <c r="AE12" s="88">
        <v>60.25</v>
      </c>
      <c r="AF12" s="89">
        <v>64.25</v>
      </c>
      <c r="AG12" s="89">
        <v>56.25</v>
      </c>
      <c r="AH12" s="78">
        <v>10.25</v>
      </c>
      <c r="AI12" s="88">
        <v>22</v>
      </c>
      <c r="AJ12" s="89">
        <v>9</v>
      </c>
      <c r="AK12" s="89">
        <v>14</v>
      </c>
      <c r="AL12" s="78">
        <v>8</v>
      </c>
      <c r="AM12" s="92"/>
      <c r="AN12" s="86"/>
      <c r="AO12" s="86"/>
      <c r="AP12" s="87"/>
      <c r="AQ12" s="85"/>
      <c r="AR12" s="86"/>
      <c r="AS12" s="86"/>
      <c r="AT12" s="87"/>
      <c r="AU12" s="85"/>
      <c r="AV12" s="86"/>
      <c r="AW12" s="86"/>
      <c r="AX12" s="87"/>
      <c r="AY12" s="85"/>
      <c r="AZ12" s="86"/>
      <c r="BA12" s="86"/>
      <c r="BB12" s="87"/>
      <c r="BC12" s="97">
        <f>SUM(C12:BB12)-'1) Notification Year'!E34</f>
        <v>-79</v>
      </c>
      <c r="BD12" s="101">
        <f>BC12/'1) Notification Year'!E34</f>
        <v>-7.4380943413991148E-3</v>
      </c>
      <c r="BE12" s="64"/>
      <c r="BF12" s="63"/>
      <c r="BG12" s="63"/>
    </row>
    <row r="13" spans="2:59" x14ac:dyDescent="0.2">
      <c r="B13" s="45">
        <v>2010</v>
      </c>
      <c r="C13" s="76">
        <v>594.25</v>
      </c>
      <c r="D13" s="77">
        <v>675.25</v>
      </c>
      <c r="E13" s="77">
        <v>815.25</v>
      </c>
      <c r="F13" s="78">
        <v>862.25</v>
      </c>
      <c r="G13" s="88">
        <v>947.5</v>
      </c>
      <c r="H13" s="89">
        <v>1069.5</v>
      </c>
      <c r="I13" s="89">
        <v>857.5</v>
      </c>
      <c r="J13" s="78">
        <v>974.5</v>
      </c>
      <c r="K13" s="88">
        <v>906.25</v>
      </c>
      <c r="L13" s="89">
        <v>746.25</v>
      </c>
      <c r="M13" s="89">
        <v>461.25</v>
      </c>
      <c r="N13" s="78">
        <v>439.25</v>
      </c>
      <c r="O13" s="88">
        <v>286.5</v>
      </c>
      <c r="P13" s="89">
        <v>217.5</v>
      </c>
      <c r="Q13" s="89">
        <v>212.5</v>
      </c>
      <c r="R13" s="78">
        <v>240.5</v>
      </c>
      <c r="S13" s="88">
        <v>121.5</v>
      </c>
      <c r="T13" s="89">
        <v>137.5</v>
      </c>
      <c r="U13" s="89">
        <v>68.5</v>
      </c>
      <c r="V13" s="78">
        <v>147.5</v>
      </c>
      <c r="W13" s="88">
        <v>142.25</v>
      </c>
      <c r="X13" s="89">
        <v>141.25</v>
      </c>
      <c r="Y13" s="89">
        <v>67.25</v>
      </c>
      <c r="Z13" s="78">
        <v>152.25</v>
      </c>
      <c r="AA13" s="88">
        <v>129</v>
      </c>
      <c r="AB13" s="89">
        <v>140</v>
      </c>
      <c r="AC13" s="89">
        <v>103</v>
      </c>
      <c r="AD13" s="78">
        <v>49</v>
      </c>
      <c r="AE13" s="88">
        <v>83</v>
      </c>
      <c r="AF13" s="89">
        <v>32</v>
      </c>
      <c r="AG13" s="89">
        <v>13</v>
      </c>
      <c r="AH13" s="78">
        <v>15</v>
      </c>
      <c r="AI13" s="92"/>
      <c r="AJ13" s="86"/>
      <c r="AK13" s="86"/>
      <c r="AL13" s="87"/>
      <c r="AM13" s="92"/>
      <c r="AN13" s="86"/>
      <c r="AO13" s="86"/>
      <c r="AP13" s="87"/>
      <c r="AQ13" s="85"/>
      <c r="AR13" s="86"/>
      <c r="AS13" s="86"/>
      <c r="AT13" s="87"/>
      <c r="AU13" s="85"/>
      <c r="AV13" s="86"/>
      <c r="AW13" s="86"/>
      <c r="AX13" s="87"/>
      <c r="AY13" s="85"/>
      <c r="AZ13" s="86"/>
      <c r="BA13" s="86"/>
      <c r="BB13" s="87"/>
      <c r="BC13" s="97">
        <f>SUM(C13:BB13)-'1) Notification Year'!E35</f>
        <v>-117</v>
      </c>
      <c r="BD13" s="101">
        <f>BC13/'1) Notification Year'!E35</f>
        <v>-9.7785206853322187E-3</v>
      </c>
      <c r="BE13" s="64"/>
      <c r="BF13" s="63"/>
      <c r="BG13" s="63"/>
    </row>
    <row r="14" spans="2:59" x14ac:dyDescent="0.2">
      <c r="B14" s="45">
        <v>2011</v>
      </c>
      <c r="C14" s="76">
        <v>910.75</v>
      </c>
      <c r="D14" s="77">
        <v>937.75</v>
      </c>
      <c r="E14" s="77">
        <v>1111.75</v>
      </c>
      <c r="F14" s="78">
        <v>1283.75</v>
      </c>
      <c r="G14" s="88">
        <v>1277.5</v>
      </c>
      <c r="H14" s="89">
        <v>1414.5</v>
      </c>
      <c r="I14" s="89">
        <v>1137.5</v>
      </c>
      <c r="J14" s="78">
        <v>1386.5</v>
      </c>
      <c r="K14" s="88">
        <v>872.5</v>
      </c>
      <c r="L14" s="89">
        <v>741.5</v>
      </c>
      <c r="M14" s="89">
        <v>719.5</v>
      </c>
      <c r="N14" s="78">
        <v>649.5</v>
      </c>
      <c r="O14" s="88">
        <v>458</v>
      </c>
      <c r="P14" s="89">
        <v>553</v>
      </c>
      <c r="Q14" s="89">
        <v>408</v>
      </c>
      <c r="R14" s="78">
        <v>625</v>
      </c>
      <c r="S14" s="88">
        <v>374.25</v>
      </c>
      <c r="T14" s="89">
        <v>296.25</v>
      </c>
      <c r="U14" s="89">
        <v>167.25</v>
      </c>
      <c r="V14" s="78">
        <v>356.25</v>
      </c>
      <c r="W14" s="88">
        <v>286</v>
      </c>
      <c r="X14" s="89">
        <v>289</v>
      </c>
      <c r="Y14" s="89">
        <v>190</v>
      </c>
      <c r="Z14" s="78">
        <v>109</v>
      </c>
      <c r="AA14" s="88">
        <v>70.25</v>
      </c>
      <c r="AB14" s="89">
        <v>138.25</v>
      </c>
      <c r="AC14" s="89">
        <v>85.25</v>
      </c>
      <c r="AD14" s="78">
        <v>19.25</v>
      </c>
      <c r="AE14" s="92"/>
      <c r="AF14" s="86"/>
      <c r="AG14" s="86"/>
      <c r="AH14" s="87"/>
      <c r="AI14" s="92"/>
      <c r="AJ14" s="86"/>
      <c r="AK14" s="86"/>
      <c r="AL14" s="87"/>
      <c r="AM14" s="92"/>
      <c r="AN14" s="86"/>
      <c r="AO14" s="86"/>
      <c r="AP14" s="87"/>
      <c r="AQ14" s="85"/>
      <c r="AR14" s="86"/>
      <c r="AS14" s="86"/>
      <c r="AT14" s="87"/>
      <c r="AU14" s="85"/>
      <c r="AV14" s="86"/>
      <c r="AW14" s="86"/>
      <c r="AX14" s="87"/>
      <c r="AY14" s="85"/>
      <c r="AZ14" s="86"/>
      <c r="BA14" s="86"/>
      <c r="BB14" s="87"/>
      <c r="BC14" s="97">
        <f>SUM(C14:BB14)-'1) Notification Year'!E36</f>
        <v>-126</v>
      </c>
      <c r="BD14" s="101">
        <f>BC14/'1) Notification Year'!E36</f>
        <v>-7.4143815464281513E-3</v>
      </c>
      <c r="BE14" s="64"/>
      <c r="BF14" s="63"/>
      <c r="BG14" s="63"/>
    </row>
    <row r="15" spans="2:59" x14ac:dyDescent="0.2">
      <c r="B15" s="45">
        <v>2012</v>
      </c>
      <c r="C15" s="76">
        <v>1201.5</v>
      </c>
      <c r="D15" s="77">
        <v>1275.5</v>
      </c>
      <c r="E15" s="77">
        <v>1412.5</v>
      </c>
      <c r="F15" s="78">
        <v>1750.5</v>
      </c>
      <c r="G15" s="88">
        <v>1879.25</v>
      </c>
      <c r="H15" s="89">
        <v>1723.25</v>
      </c>
      <c r="I15" s="89">
        <v>2010.25</v>
      </c>
      <c r="J15" s="78">
        <v>1993.25</v>
      </c>
      <c r="K15" s="88">
        <v>1727.5</v>
      </c>
      <c r="L15" s="89">
        <v>1420.5</v>
      </c>
      <c r="M15" s="89">
        <v>1244.5</v>
      </c>
      <c r="N15" s="78">
        <v>1799.5</v>
      </c>
      <c r="O15" s="88">
        <v>1551.75</v>
      </c>
      <c r="P15" s="89">
        <v>1430.75</v>
      </c>
      <c r="Q15" s="89">
        <v>1093.75</v>
      </c>
      <c r="R15" s="78">
        <v>1266.75</v>
      </c>
      <c r="S15" s="88">
        <v>895.25</v>
      </c>
      <c r="T15" s="89">
        <v>685.25</v>
      </c>
      <c r="U15" s="89">
        <v>474.25</v>
      </c>
      <c r="V15" s="78">
        <v>260.25</v>
      </c>
      <c r="W15" s="88">
        <v>309.25</v>
      </c>
      <c r="X15" s="89">
        <v>276.25</v>
      </c>
      <c r="Y15" s="89">
        <v>145.25</v>
      </c>
      <c r="Z15" s="78">
        <v>61.25</v>
      </c>
      <c r="AA15" s="92"/>
      <c r="AB15" s="86"/>
      <c r="AC15" s="86"/>
      <c r="AD15" s="87"/>
      <c r="AE15" s="92"/>
      <c r="AF15" s="86"/>
      <c r="AG15" s="86"/>
      <c r="AH15" s="87"/>
      <c r="AI15" s="92"/>
      <c r="AJ15" s="86"/>
      <c r="AK15" s="86"/>
      <c r="AL15" s="87"/>
      <c r="AM15" s="92"/>
      <c r="AN15" s="86"/>
      <c r="AO15" s="86"/>
      <c r="AP15" s="87"/>
      <c r="AQ15" s="85"/>
      <c r="AR15" s="86"/>
      <c r="AS15" s="86"/>
      <c r="AT15" s="87"/>
      <c r="AU15" s="85"/>
      <c r="AV15" s="86"/>
      <c r="AW15" s="86"/>
      <c r="AX15" s="87"/>
      <c r="AY15" s="85"/>
      <c r="AZ15" s="86"/>
      <c r="BA15" s="86"/>
      <c r="BB15" s="87"/>
      <c r="BC15" s="97">
        <f>SUM(C15:BB15)-'1) Notification Year'!E37</f>
        <v>-207</v>
      </c>
      <c r="BD15" s="101">
        <f>BC15/'1) Notification Year'!E37</f>
        <v>-7.3678590496529632E-3</v>
      </c>
      <c r="BE15" s="64"/>
      <c r="BF15" s="63"/>
      <c r="BG15" s="63"/>
    </row>
    <row r="16" spans="2:59" x14ac:dyDescent="0.2">
      <c r="B16" s="45">
        <v>2013</v>
      </c>
      <c r="C16" s="76">
        <v>2006.75</v>
      </c>
      <c r="D16" s="77">
        <v>1735.75</v>
      </c>
      <c r="E16" s="77">
        <v>2107.75</v>
      </c>
      <c r="F16" s="78">
        <v>2899.75</v>
      </c>
      <c r="G16" s="88">
        <v>3670.25</v>
      </c>
      <c r="H16" s="89">
        <v>3530.25</v>
      </c>
      <c r="I16" s="89">
        <v>3164.25</v>
      </c>
      <c r="J16" s="78">
        <v>4611.25</v>
      </c>
      <c r="K16" s="88">
        <v>5101</v>
      </c>
      <c r="L16" s="89">
        <v>4750</v>
      </c>
      <c r="M16" s="89">
        <v>4065</v>
      </c>
      <c r="N16" s="78">
        <v>4280</v>
      </c>
      <c r="O16" s="88">
        <v>3463.5</v>
      </c>
      <c r="P16" s="89">
        <v>2594.5</v>
      </c>
      <c r="Q16" s="89">
        <v>1705.5</v>
      </c>
      <c r="R16" s="78">
        <v>937.5</v>
      </c>
      <c r="S16" s="88">
        <v>671</v>
      </c>
      <c r="T16" s="89">
        <v>678</v>
      </c>
      <c r="U16" s="89">
        <v>389</v>
      </c>
      <c r="V16" s="78">
        <v>155</v>
      </c>
      <c r="W16" s="92"/>
      <c r="X16" s="86"/>
      <c r="Y16" s="86"/>
      <c r="Z16" s="87"/>
      <c r="AA16" s="92"/>
      <c r="AB16" s="86"/>
      <c r="AC16" s="86"/>
      <c r="AD16" s="87"/>
      <c r="AE16" s="92"/>
      <c r="AF16" s="86"/>
      <c r="AG16" s="86"/>
      <c r="AH16" s="87"/>
      <c r="AI16" s="92"/>
      <c r="AJ16" s="86"/>
      <c r="AK16" s="86"/>
      <c r="AL16" s="87"/>
      <c r="AM16" s="92"/>
      <c r="AN16" s="86"/>
      <c r="AO16" s="86"/>
      <c r="AP16" s="87"/>
      <c r="AQ16" s="85"/>
      <c r="AR16" s="86"/>
      <c r="AS16" s="86"/>
      <c r="AT16" s="87"/>
      <c r="AU16" s="85"/>
      <c r="AV16" s="86"/>
      <c r="AW16" s="86"/>
      <c r="AX16" s="87"/>
      <c r="AY16" s="85"/>
      <c r="AZ16" s="86"/>
      <c r="BA16" s="86"/>
      <c r="BB16" s="87"/>
      <c r="BC16" s="97">
        <f>SUM(C16:BB16)-'1) Notification Year'!E38</f>
        <v>-319</v>
      </c>
      <c r="BD16" s="101">
        <f>BC16/'1) Notification Year'!E38</f>
        <v>-6.0376644269896848E-3</v>
      </c>
      <c r="BE16" s="64"/>
      <c r="BF16" s="63"/>
      <c r="BG16" s="63"/>
    </row>
    <row r="17" spans="2:59" x14ac:dyDescent="0.2">
      <c r="B17" s="45">
        <v>2014</v>
      </c>
      <c r="C17" s="76">
        <v>1721.5</v>
      </c>
      <c r="D17" s="77">
        <v>1413.5</v>
      </c>
      <c r="E17" s="77">
        <v>2025.5</v>
      </c>
      <c r="F17" s="78">
        <v>3065.5</v>
      </c>
      <c r="G17" s="88">
        <v>3401.5</v>
      </c>
      <c r="H17" s="89">
        <v>3576.5</v>
      </c>
      <c r="I17" s="89">
        <v>4392.5</v>
      </c>
      <c r="J17" s="78">
        <v>4335.5</v>
      </c>
      <c r="K17" s="88">
        <v>4334.25</v>
      </c>
      <c r="L17" s="89">
        <v>3596.25</v>
      </c>
      <c r="M17" s="89">
        <v>2609.25</v>
      </c>
      <c r="N17" s="78">
        <v>1755.25</v>
      </c>
      <c r="O17" s="88">
        <v>1347.75</v>
      </c>
      <c r="P17" s="89">
        <v>906.75</v>
      </c>
      <c r="Q17" s="89">
        <v>856.75</v>
      </c>
      <c r="R17" s="78">
        <v>437.75</v>
      </c>
      <c r="S17" s="92"/>
      <c r="T17" s="86"/>
      <c r="U17" s="86"/>
      <c r="V17" s="87"/>
      <c r="W17" s="92"/>
      <c r="X17" s="86"/>
      <c r="Y17" s="86"/>
      <c r="Z17" s="87"/>
      <c r="AA17" s="92"/>
      <c r="AB17" s="86"/>
      <c r="AC17" s="86"/>
      <c r="AD17" s="87"/>
      <c r="AE17" s="92"/>
      <c r="AF17" s="86"/>
      <c r="AG17" s="86"/>
      <c r="AH17" s="87"/>
      <c r="AI17" s="92"/>
      <c r="AJ17" s="86"/>
      <c r="AK17" s="86"/>
      <c r="AL17" s="87"/>
      <c r="AM17" s="92"/>
      <c r="AN17" s="86"/>
      <c r="AO17" s="86"/>
      <c r="AP17" s="87"/>
      <c r="AQ17" s="85"/>
      <c r="AR17" s="86"/>
      <c r="AS17" s="86"/>
      <c r="AT17" s="87"/>
      <c r="AU17" s="85"/>
      <c r="AV17" s="86"/>
      <c r="AW17" s="86"/>
      <c r="AX17" s="87"/>
      <c r="AY17" s="85"/>
      <c r="AZ17" s="86"/>
      <c r="BA17" s="86"/>
      <c r="BB17" s="87"/>
      <c r="BC17" s="97">
        <f>SUM(C17:BB17)-'1) Notification Year'!E39</f>
        <v>-305</v>
      </c>
      <c r="BD17" s="101">
        <f>BC17/'1) Notification Year'!E39</f>
        <v>-7.6095905790773679E-3</v>
      </c>
      <c r="BE17" s="64"/>
      <c r="BF17" s="63"/>
      <c r="BG17" s="63"/>
    </row>
    <row r="18" spans="2:59" x14ac:dyDescent="0.2">
      <c r="B18" s="45">
        <v>2015</v>
      </c>
      <c r="C18" s="76">
        <v>1243.25</v>
      </c>
      <c r="D18" s="77">
        <v>1674.25</v>
      </c>
      <c r="E18" s="77">
        <v>2587.25</v>
      </c>
      <c r="F18" s="78">
        <v>4075.25</v>
      </c>
      <c r="G18" s="88">
        <v>4716</v>
      </c>
      <c r="H18" s="89">
        <v>4996</v>
      </c>
      <c r="I18" s="89">
        <v>4722</v>
      </c>
      <c r="J18" s="78">
        <v>4852</v>
      </c>
      <c r="K18" s="88">
        <v>4109.25</v>
      </c>
      <c r="L18" s="89">
        <v>3330.25</v>
      </c>
      <c r="M18" s="89">
        <v>2785.25</v>
      </c>
      <c r="N18" s="78">
        <v>1721.25</v>
      </c>
      <c r="O18" s="92"/>
      <c r="P18" s="86"/>
      <c r="Q18" s="86"/>
      <c r="R18" s="87"/>
      <c r="S18" s="92"/>
      <c r="T18" s="86"/>
      <c r="U18" s="86"/>
      <c r="V18" s="87"/>
      <c r="W18" s="92"/>
      <c r="X18" s="86"/>
      <c r="Y18" s="86"/>
      <c r="Z18" s="87"/>
      <c r="AA18" s="92"/>
      <c r="AB18" s="86"/>
      <c r="AC18" s="86"/>
      <c r="AD18" s="87"/>
      <c r="AE18" s="92"/>
      <c r="AF18" s="86"/>
      <c r="AG18" s="86"/>
      <c r="AH18" s="87"/>
      <c r="AI18" s="92"/>
      <c r="AJ18" s="86"/>
      <c r="AK18" s="86"/>
      <c r="AL18" s="87"/>
      <c r="AM18" s="92"/>
      <c r="AN18" s="86"/>
      <c r="AO18" s="86"/>
      <c r="AP18" s="87"/>
      <c r="AQ18" s="85"/>
      <c r="AR18" s="86"/>
      <c r="AS18" s="86"/>
      <c r="AT18" s="87"/>
      <c r="AU18" s="85"/>
      <c r="AV18" s="86"/>
      <c r="AW18" s="86"/>
      <c r="AX18" s="87"/>
      <c r="AY18" s="85"/>
      <c r="AZ18" s="86"/>
      <c r="BA18" s="86"/>
      <c r="BB18" s="87"/>
      <c r="BC18" s="97">
        <f>SUM(C18:BB18)-'1) Notification Year'!E40</f>
        <v>-341</v>
      </c>
      <c r="BD18" s="101">
        <f>BC18/'1) Notification Year'!E40</f>
        <v>-8.2861516778849655E-3</v>
      </c>
      <c r="BE18" s="64"/>
      <c r="BF18" s="63"/>
      <c r="BG18" s="63"/>
    </row>
    <row r="19" spans="2:59" x14ac:dyDescent="0.2">
      <c r="B19" s="45">
        <v>2016</v>
      </c>
      <c r="C19" s="76">
        <v>700.25</v>
      </c>
      <c r="D19" s="77">
        <v>1001.25</v>
      </c>
      <c r="E19" s="77">
        <v>1581.25</v>
      </c>
      <c r="F19" s="78">
        <v>2044.25</v>
      </c>
      <c r="G19" s="88">
        <v>2273.5</v>
      </c>
      <c r="H19" s="89">
        <v>2153.5</v>
      </c>
      <c r="I19" s="89">
        <v>1778.5</v>
      </c>
      <c r="J19" s="91">
        <v>1467.5</v>
      </c>
      <c r="K19" s="92"/>
      <c r="L19" s="86"/>
      <c r="M19" s="86"/>
      <c r="N19" s="87"/>
      <c r="O19" s="92"/>
      <c r="P19" s="86"/>
      <c r="Q19" s="86"/>
      <c r="R19" s="87"/>
      <c r="S19" s="92"/>
      <c r="T19" s="86"/>
      <c r="U19" s="86"/>
      <c r="V19" s="87"/>
      <c r="W19" s="92"/>
      <c r="X19" s="86"/>
      <c r="Y19" s="86"/>
      <c r="Z19" s="87"/>
      <c r="AA19" s="92"/>
      <c r="AB19" s="86"/>
      <c r="AC19" s="86"/>
      <c r="AD19" s="87"/>
      <c r="AE19" s="92"/>
      <c r="AF19" s="86"/>
      <c r="AG19" s="86"/>
      <c r="AH19" s="87"/>
      <c r="AI19" s="92"/>
      <c r="AJ19" s="86"/>
      <c r="AK19" s="86"/>
      <c r="AL19" s="87"/>
      <c r="AM19" s="92"/>
      <c r="AN19" s="86"/>
      <c r="AO19" s="86"/>
      <c r="AP19" s="87"/>
      <c r="AQ19" s="85"/>
      <c r="AR19" s="86"/>
      <c r="AS19" s="86"/>
      <c r="AT19" s="87"/>
      <c r="AU19" s="85"/>
      <c r="AV19" s="86"/>
      <c r="AW19" s="86"/>
      <c r="AX19" s="87"/>
      <c r="AY19" s="85"/>
      <c r="AZ19" s="86"/>
      <c r="BA19" s="86"/>
      <c r="BB19" s="87"/>
      <c r="BC19" s="97">
        <f>SUM(C19:BB19)-'1) Notification Year'!E41</f>
        <v>-101</v>
      </c>
      <c r="BD19" s="101">
        <f>BC19/'1) Notification Year'!E41</f>
        <v>-7.7093351652545604E-3</v>
      </c>
      <c r="BE19" s="64"/>
      <c r="BF19" s="63"/>
      <c r="BG19" s="63"/>
    </row>
    <row r="20" spans="2:59" ht="13.5" thickBot="1" x14ac:dyDescent="0.25">
      <c r="B20" s="46">
        <f>B19+1</f>
        <v>2017</v>
      </c>
      <c r="C20" s="79">
        <v>423</v>
      </c>
      <c r="D20" s="80">
        <v>672</v>
      </c>
      <c r="E20" s="80">
        <v>969</v>
      </c>
      <c r="F20" s="81">
        <v>1151</v>
      </c>
      <c r="G20" s="93"/>
      <c r="H20" s="94"/>
      <c r="I20" s="94"/>
      <c r="J20" s="95"/>
      <c r="K20" s="93"/>
      <c r="L20" s="94"/>
      <c r="M20" s="94"/>
      <c r="N20" s="95"/>
      <c r="O20" s="93"/>
      <c r="P20" s="94"/>
      <c r="Q20" s="94"/>
      <c r="R20" s="95"/>
      <c r="S20" s="93"/>
      <c r="T20" s="94"/>
      <c r="U20" s="94"/>
      <c r="V20" s="95"/>
      <c r="W20" s="93"/>
      <c r="X20" s="94"/>
      <c r="Y20" s="94"/>
      <c r="Z20" s="95"/>
      <c r="AA20" s="93"/>
      <c r="AB20" s="94"/>
      <c r="AC20" s="94"/>
      <c r="AD20" s="95"/>
      <c r="AE20" s="93"/>
      <c r="AF20" s="94"/>
      <c r="AG20" s="94"/>
      <c r="AH20" s="95"/>
      <c r="AI20" s="93"/>
      <c r="AJ20" s="94"/>
      <c r="AK20" s="94"/>
      <c r="AL20" s="95"/>
      <c r="AM20" s="93"/>
      <c r="AN20" s="94"/>
      <c r="AO20" s="94"/>
      <c r="AP20" s="95"/>
      <c r="AQ20" s="96"/>
      <c r="AR20" s="94"/>
      <c r="AS20" s="94"/>
      <c r="AT20" s="95"/>
      <c r="AU20" s="96"/>
      <c r="AV20" s="94"/>
      <c r="AW20" s="94"/>
      <c r="AX20" s="95"/>
      <c r="AY20" s="96"/>
      <c r="AZ20" s="94"/>
      <c r="BA20" s="94"/>
      <c r="BB20" s="95"/>
      <c r="BC20" s="98">
        <f>SUM(C20:BB20)-'1) Notification Year'!E42</f>
        <v>-37</v>
      </c>
      <c r="BD20" s="102">
        <f>BC20/'1) Notification Year'!E42</f>
        <v>-1.1377613776137762E-2</v>
      </c>
      <c r="BE20" s="64"/>
      <c r="BF20" s="63"/>
      <c r="BG20" s="63"/>
    </row>
    <row r="23" spans="2:59" ht="18" x14ac:dyDescent="0.25">
      <c r="C23" s="33" t="s">
        <v>40</v>
      </c>
      <c r="D23" s="31"/>
      <c r="E23" s="31"/>
      <c r="F23" s="31"/>
    </row>
    <row r="24" spans="2:59" ht="18.75" thickBot="1" x14ac:dyDescent="0.3">
      <c r="C24" s="32"/>
      <c r="D24" s="31"/>
      <c r="E24" s="31"/>
      <c r="F24" s="31"/>
    </row>
    <row r="25" spans="2:59" ht="25.5" x14ac:dyDescent="0.2">
      <c r="B25" s="40" t="s">
        <v>0</v>
      </c>
      <c r="C25" s="105" t="s">
        <v>20</v>
      </c>
      <c r="D25" s="106"/>
      <c r="E25" s="106"/>
      <c r="F25" s="107"/>
      <c r="G25" s="105" t="s">
        <v>21</v>
      </c>
      <c r="H25" s="106"/>
      <c r="I25" s="106"/>
      <c r="J25" s="107"/>
      <c r="K25" s="105" t="s">
        <v>22</v>
      </c>
      <c r="L25" s="106"/>
      <c r="M25" s="106"/>
      <c r="N25" s="107"/>
      <c r="O25" s="105" t="s">
        <v>26</v>
      </c>
      <c r="P25" s="106"/>
      <c r="Q25" s="106"/>
      <c r="R25" s="107"/>
      <c r="S25" s="105" t="s">
        <v>23</v>
      </c>
      <c r="T25" s="106"/>
      <c r="U25" s="106"/>
      <c r="V25" s="107"/>
      <c r="W25" s="105" t="s">
        <v>27</v>
      </c>
      <c r="X25" s="106"/>
      <c r="Y25" s="106"/>
      <c r="Z25" s="107"/>
      <c r="AA25" s="105" t="s">
        <v>24</v>
      </c>
      <c r="AB25" s="106"/>
      <c r="AC25" s="106"/>
      <c r="AD25" s="107"/>
      <c r="AE25" s="105" t="s">
        <v>28</v>
      </c>
      <c r="AF25" s="106"/>
      <c r="AG25" s="106"/>
      <c r="AH25" s="107"/>
      <c r="AI25" s="105" t="s">
        <v>25</v>
      </c>
      <c r="AJ25" s="106"/>
      <c r="AK25" s="106"/>
      <c r="AL25" s="107"/>
      <c r="AM25" s="105" t="s">
        <v>29</v>
      </c>
      <c r="AN25" s="106"/>
      <c r="AO25" s="106"/>
      <c r="AP25" s="107"/>
      <c r="AQ25" s="108" t="s">
        <v>38</v>
      </c>
      <c r="AR25" s="106"/>
      <c r="AS25" s="106"/>
      <c r="AT25" s="107"/>
      <c r="AU25" s="108" t="s">
        <v>64</v>
      </c>
      <c r="AV25" s="106"/>
      <c r="AW25" s="106"/>
      <c r="AX25" s="107"/>
      <c r="AY25" s="108" t="s">
        <v>65</v>
      </c>
      <c r="AZ25" s="106"/>
      <c r="BA25" s="106"/>
      <c r="BB25" s="107"/>
      <c r="BC25" s="38" t="s">
        <v>30</v>
      </c>
      <c r="BD25" s="99" t="s">
        <v>69</v>
      </c>
    </row>
    <row r="26" spans="2:59" x14ac:dyDescent="0.2">
      <c r="B26" s="41"/>
      <c r="C26" s="36" t="s">
        <v>34</v>
      </c>
      <c r="D26" s="28" t="s">
        <v>35</v>
      </c>
      <c r="E26" s="28" t="s">
        <v>36</v>
      </c>
      <c r="F26" s="37" t="s">
        <v>37</v>
      </c>
      <c r="G26" s="36" t="s">
        <v>34</v>
      </c>
      <c r="H26" s="28" t="s">
        <v>35</v>
      </c>
      <c r="I26" s="28" t="s">
        <v>36</v>
      </c>
      <c r="J26" s="37" t="s">
        <v>37</v>
      </c>
      <c r="K26" s="36" t="s">
        <v>34</v>
      </c>
      <c r="L26" s="28" t="s">
        <v>35</v>
      </c>
      <c r="M26" s="28" t="s">
        <v>36</v>
      </c>
      <c r="N26" s="37" t="s">
        <v>37</v>
      </c>
      <c r="O26" s="36" t="s">
        <v>34</v>
      </c>
      <c r="P26" s="28" t="s">
        <v>35</v>
      </c>
      <c r="Q26" s="28" t="s">
        <v>36</v>
      </c>
      <c r="R26" s="37" t="s">
        <v>37</v>
      </c>
      <c r="S26" s="36" t="s">
        <v>34</v>
      </c>
      <c r="T26" s="28" t="s">
        <v>35</v>
      </c>
      <c r="U26" s="28" t="s">
        <v>36</v>
      </c>
      <c r="V26" s="37" t="s">
        <v>37</v>
      </c>
      <c r="W26" s="36" t="s">
        <v>34</v>
      </c>
      <c r="X26" s="28" t="s">
        <v>35</v>
      </c>
      <c r="Y26" s="28" t="s">
        <v>36</v>
      </c>
      <c r="Z26" s="37" t="s">
        <v>37</v>
      </c>
      <c r="AA26" s="36" t="s">
        <v>34</v>
      </c>
      <c r="AB26" s="28" t="s">
        <v>35</v>
      </c>
      <c r="AC26" s="28" t="s">
        <v>36</v>
      </c>
      <c r="AD26" s="37" t="s">
        <v>37</v>
      </c>
      <c r="AE26" s="36" t="s">
        <v>34</v>
      </c>
      <c r="AF26" s="28" t="s">
        <v>35</v>
      </c>
      <c r="AG26" s="28" t="s">
        <v>36</v>
      </c>
      <c r="AH26" s="37" t="s">
        <v>37</v>
      </c>
      <c r="AI26" s="36" t="s">
        <v>34</v>
      </c>
      <c r="AJ26" s="28" t="s">
        <v>35</v>
      </c>
      <c r="AK26" s="28" t="s">
        <v>36</v>
      </c>
      <c r="AL26" s="37" t="s">
        <v>37</v>
      </c>
      <c r="AM26" s="36" t="s">
        <v>34</v>
      </c>
      <c r="AN26" s="28" t="s">
        <v>35</v>
      </c>
      <c r="AO26" s="28" t="s">
        <v>36</v>
      </c>
      <c r="AP26" s="37" t="s">
        <v>37</v>
      </c>
      <c r="AQ26" s="29" t="s">
        <v>34</v>
      </c>
      <c r="AR26" s="28" t="s">
        <v>35</v>
      </c>
      <c r="AS26" s="28" t="s">
        <v>36</v>
      </c>
      <c r="AT26" s="37" t="s">
        <v>37</v>
      </c>
      <c r="AU26" s="29" t="s">
        <v>34</v>
      </c>
      <c r="AV26" s="28" t="s">
        <v>35</v>
      </c>
      <c r="AW26" s="28" t="s">
        <v>36</v>
      </c>
      <c r="AX26" s="37" t="s">
        <v>37</v>
      </c>
      <c r="AY26" s="29" t="s">
        <v>34</v>
      </c>
      <c r="AZ26" s="28" t="s">
        <v>35</v>
      </c>
      <c r="BA26" s="28" t="s">
        <v>36</v>
      </c>
      <c r="BB26" s="37" t="s">
        <v>37</v>
      </c>
      <c r="BC26" s="39"/>
      <c r="BD26" s="100"/>
    </row>
    <row r="27" spans="2:59" x14ac:dyDescent="0.2">
      <c r="B27" s="47">
        <v>2005</v>
      </c>
      <c r="C27" s="73">
        <v>25.25</v>
      </c>
      <c r="D27" s="74">
        <v>20.25</v>
      </c>
      <c r="E27" s="74">
        <v>69.25</v>
      </c>
      <c r="F27" s="75">
        <v>105.25</v>
      </c>
      <c r="G27" s="82">
        <v>217.25</v>
      </c>
      <c r="H27" s="83">
        <v>281.25</v>
      </c>
      <c r="I27" s="83">
        <v>386.25</v>
      </c>
      <c r="J27" s="75">
        <v>393.25</v>
      </c>
      <c r="K27" s="82">
        <v>361.25</v>
      </c>
      <c r="L27" s="83">
        <v>369.25</v>
      </c>
      <c r="M27" s="83">
        <v>935.25</v>
      </c>
      <c r="N27" s="75">
        <v>301.25</v>
      </c>
      <c r="O27" s="82">
        <v>438.5</v>
      </c>
      <c r="P27" s="83">
        <v>415.5</v>
      </c>
      <c r="Q27" s="83">
        <v>187.5</v>
      </c>
      <c r="R27" s="75">
        <v>207.5</v>
      </c>
      <c r="S27" s="82">
        <v>132.25</v>
      </c>
      <c r="T27" s="83">
        <v>94.25</v>
      </c>
      <c r="U27" s="83">
        <v>109.25</v>
      </c>
      <c r="V27" s="75">
        <v>96.25</v>
      </c>
      <c r="W27" s="82">
        <v>70.25</v>
      </c>
      <c r="X27" s="83">
        <v>55.25</v>
      </c>
      <c r="Y27" s="83">
        <v>57.25</v>
      </c>
      <c r="Z27" s="75">
        <v>43.25</v>
      </c>
      <c r="AA27" s="82">
        <v>24</v>
      </c>
      <c r="AB27" s="83">
        <v>36</v>
      </c>
      <c r="AC27" s="83">
        <v>55</v>
      </c>
      <c r="AD27" s="75">
        <v>56</v>
      </c>
      <c r="AE27" s="82">
        <v>25</v>
      </c>
      <c r="AF27" s="83">
        <v>12</v>
      </c>
      <c r="AG27" s="83">
        <v>5</v>
      </c>
      <c r="AH27" s="75">
        <v>7</v>
      </c>
      <c r="AI27" s="82">
        <v>6</v>
      </c>
      <c r="AJ27" s="83">
        <v>4</v>
      </c>
      <c r="AK27" s="83">
        <v>5</v>
      </c>
      <c r="AL27" s="75">
        <v>7</v>
      </c>
      <c r="AM27" s="82">
        <v>4</v>
      </c>
      <c r="AN27" s="83">
        <v>1</v>
      </c>
      <c r="AO27" s="83">
        <v>1</v>
      </c>
      <c r="AP27" s="75">
        <v>1</v>
      </c>
      <c r="AQ27" s="84">
        <v>10</v>
      </c>
      <c r="AR27" s="83">
        <v>9</v>
      </c>
      <c r="AS27" s="83">
        <v>5</v>
      </c>
      <c r="AT27" s="75">
        <v>9</v>
      </c>
      <c r="AU27" s="84">
        <v>9</v>
      </c>
      <c r="AV27" s="83">
        <v>6</v>
      </c>
      <c r="AW27" s="83">
        <v>11</v>
      </c>
      <c r="AX27" s="75">
        <v>46</v>
      </c>
      <c r="AY27" s="84">
        <v>0.5</v>
      </c>
      <c r="AZ27" s="83">
        <v>1.5</v>
      </c>
      <c r="BA27" s="83">
        <v>0.5</v>
      </c>
      <c r="BB27" s="75">
        <v>0.5</v>
      </c>
      <c r="BC27" s="97">
        <f>SUM(C27:BB27)-'1) Notification Year'!D30</f>
        <v>-897</v>
      </c>
      <c r="BD27" s="101">
        <f>BC27/'1) Notification Year'!D30</f>
        <v>-0.13537579233323271</v>
      </c>
    </row>
    <row r="28" spans="2:59" x14ac:dyDescent="0.2">
      <c r="B28" s="45">
        <v>2006</v>
      </c>
      <c r="C28" s="73">
        <v>15.5</v>
      </c>
      <c r="D28" s="74">
        <v>49.5</v>
      </c>
      <c r="E28" s="74">
        <v>99.5</v>
      </c>
      <c r="F28" s="75">
        <v>148.5</v>
      </c>
      <c r="G28" s="82">
        <v>235.25</v>
      </c>
      <c r="H28" s="83">
        <v>294.25</v>
      </c>
      <c r="I28" s="83">
        <v>311.25</v>
      </c>
      <c r="J28" s="75">
        <v>351.25</v>
      </c>
      <c r="K28" s="82">
        <v>526.75</v>
      </c>
      <c r="L28" s="83">
        <v>442.75</v>
      </c>
      <c r="M28" s="83">
        <v>306.75</v>
      </c>
      <c r="N28" s="75">
        <v>331.75</v>
      </c>
      <c r="O28" s="82">
        <v>221.5</v>
      </c>
      <c r="P28" s="83">
        <v>220.5</v>
      </c>
      <c r="Q28" s="83">
        <v>233.5</v>
      </c>
      <c r="R28" s="75">
        <v>222.5</v>
      </c>
      <c r="S28" s="82">
        <v>153</v>
      </c>
      <c r="T28" s="83">
        <v>126</v>
      </c>
      <c r="U28" s="83">
        <v>151</v>
      </c>
      <c r="V28" s="75">
        <v>91</v>
      </c>
      <c r="W28" s="82">
        <v>60</v>
      </c>
      <c r="X28" s="83">
        <v>57</v>
      </c>
      <c r="Y28" s="83">
        <v>110</v>
      </c>
      <c r="Z28" s="75">
        <v>93</v>
      </c>
      <c r="AA28" s="82">
        <v>36</v>
      </c>
      <c r="AB28" s="83">
        <v>31</v>
      </c>
      <c r="AC28" s="83">
        <v>54</v>
      </c>
      <c r="AD28" s="75">
        <v>8</v>
      </c>
      <c r="AE28" s="82">
        <v>18</v>
      </c>
      <c r="AF28" s="83">
        <v>11</v>
      </c>
      <c r="AG28" s="83">
        <v>9</v>
      </c>
      <c r="AH28" s="75">
        <v>14</v>
      </c>
      <c r="AI28" s="82">
        <v>14</v>
      </c>
      <c r="AJ28" s="83">
        <v>2</v>
      </c>
      <c r="AK28" s="83">
        <v>4</v>
      </c>
      <c r="AL28" s="75">
        <v>7</v>
      </c>
      <c r="AM28" s="82">
        <v>8</v>
      </c>
      <c r="AN28" s="83">
        <v>13</v>
      </c>
      <c r="AO28" s="83">
        <v>8</v>
      </c>
      <c r="AP28" s="75">
        <v>13</v>
      </c>
      <c r="AQ28" s="84">
        <v>5</v>
      </c>
      <c r="AR28" s="83">
        <v>7</v>
      </c>
      <c r="AS28" s="83">
        <v>31</v>
      </c>
      <c r="AT28" s="75">
        <v>15</v>
      </c>
      <c r="AU28" s="84">
        <v>12.25</v>
      </c>
      <c r="AV28" s="83">
        <v>8.25</v>
      </c>
      <c r="AW28" s="83">
        <v>0.25</v>
      </c>
      <c r="AX28" s="75">
        <v>0.25</v>
      </c>
      <c r="AY28" s="85"/>
      <c r="AZ28" s="86"/>
      <c r="BA28" s="86"/>
      <c r="BB28" s="87"/>
      <c r="BC28" s="97">
        <f>SUM(C28:BB28)-'1) Notification Year'!D31</f>
        <v>-719</v>
      </c>
      <c r="BD28" s="101">
        <f>BC28/'1) Notification Year'!D31</f>
        <v>-0.12186440677966101</v>
      </c>
      <c r="BE28" s="63"/>
      <c r="BF28" s="63"/>
    </row>
    <row r="29" spans="2:59" x14ac:dyDescent="0.2">
      <c r="B29" s="45">
        <v>2007</v>
      </c>
      <c r="C29" s="76">
        <v>26</v>
      </c>
      <c r="D29" s="77">
        <v>36</v>
      </c>
      <c r="E29" s="77">
        <v>103</v>
      </c>
      <c r="F29" s="78">
        <v>148</v>
      </c>
      <c r="G29" s="88">
        <v>204.5</v>
      </c>
      <c r="H29" s="89">
        <v>342.5</v>
      </c>
      <c r="I29" s="89">
        <v>291.5</v>
      </c>
      <c r="J29" s="78">
        <v>423.5</v>
      </c>
      <c r="K29" s="88">
        <v>323</v>
      </c>
      <c r="L29" s="89">
        <v>358</v>
      </c>
      <c r="M29" s="89">
        <v>426</v>
      </c>
      <c r="N29" s="78">
        <v>392</v>
      </c>
      <c r="O29" s="88">
        <v>303.25</v>
      </c>
      <c r="P29" s="89">
        <v>265.25</v>
      </c>
      <c r="Q29" s="89">
        <v>299.25</v>
      </c>
      <c r="R29" s="78">
        <v>215.25</v>
      </c>
      <c r="S29" s="88">
        <v>124.75</v>
      </c>
      <c r="T29" s="89">
        <v>125.75</v>
      </c>
      <c r="U29" s="89">
        <v>103.75</v>
      </c>
      <c r="V29" s="78">
        <v>78.75</v>
      </c>
      <c r="W29" s="88">
        <v>79</v>
      </c>
      <c r="X29" s="89">
        <v>61</v>
      </c>
      <c r="Y29" s="89">
        <v>57</v>
      </c>
      <c r="Z29" s="78">
        <v>31</v>
      </c>
      <c r="AA29" s="88">
        <v>31.75</v>
      </c>
      <c r="AB29" s="89">
        <v>22.75</v>
      </c>
      <c r="AC29" s="89">
        <v>27.75</v>
      </c>
      <c r="AD29" s="78">
        <v>19.75</v>
      </c>
      <c r="AE29" s="88">
        <v>7.25</v>
      </c>
      <c r="AF29" s="89">
        <v>7.25</v>
      </c>
      <c r="AG29" s="89">
        <v>6.25</v>
      </c>
      <c r="AH29" s="78">
        <v>8.25</v>
      </c>
      <c r="AI29" s="88">
        <v>7.25</v>
      </c>
      <c r="AJ29" s="89">
        <v>35.25</v>
      </c>
      <c r="AK29" s="89">
        <v>15.25</v>
      </c>
      <c r="AL29" s="78">
        <v>16.25</v>
      </c>
      <c r="AM29" s="88">
        <v>14</v>
      </c>
      <c r="AN29" s="89">
        <v>8</v>
      </c>
      <c r="AO29" s="89">
        <v>13</v>
      </c>
      <c r="AP29" s="78">
        <v>3</v>
      </c>
      <c r="AQ29" s="90">
        <v>5.25</v>
      </c>
      <c r="AR29" s="89">
        <v>3.25</v>
      </c>
      <c r="AS29" s="89">
        <v>2.25</v>
      </c>
      <c r="AT29" s="91">
        <v>2.25</v>
      </c>
      <c r="AU29" s="85"/>
      <c r="AV29" s="86"/>
      <c r="AW29" s="86"/>
      <c r="AX29" s="87"/>
      <c r="AY29" s="85"/>
      <c r="AZ29" s="86"/>
      <c r="BA29" s="86"/>
      <c r="BB29" s="87"/>
      <c r="BC29" s="97">
        <f>SUM(C29:BB29)-'1) Notification Year'!D32</f>
        <v>-676</v>
      </c>
      <c r="BD29" s="101">
        <f>BC29/'1) Notification Year'!D32</f>
        <v>-0.11756521739130435</v>
      </c>
      <c r="BE29" s="63"/>
      <c r="BF29" s="63"/>
    </row>
    <row r="30" spans="2:59" x14ac:dyDescent="0.2">
      <c r="B30" s="45">
        <v>2008</v>
      </c>
      <c r="C30" s="76">
        <v>29.75</v>
      </c>
      <c r="D30" s="77">
        <v>63.75</v>
      </c>
      <c r="E30" s="77">
        <v>139.75</v>
      </c>
      <c r="F30" s="78">
        <v>249.75</v>
      </c>
      <c r="G30" s="88">
        <v>338.75</v>
      </c>
      <c r="H30" s="89">
        <v>443.75</v>
      </c>
      <c r="I30" s="89">
        <v>533.75</v>
      </c>
      <c r="J30" s="78">
        <v>667.75</v>
      </c>
      <c r="K30" s="88">
        <v>602.75</v>
      </c>
      <c r="L30" s="89">
        <v>643.75</v>
      </c>
      <c r="M30" s="89">
        <v>665.75</v>
      </c>
      <c r="N30" s="78">
        <v>522.75</v>
      </c>
      <c r="O30" s="88">
        <v>382</v>
      </c>
      <c r="P30" s="89">
        <v>382</v>
      </c>
      <c r="Q30" s="89">
        <v>316</v>
      </c>
      <c r="R30" s="78">
        <v>213</v>
      </c>
      <c r="S30" s="88">
        <v>217</v>
      </c>
      <c r="T30" s="89">
        <v>160</v>
      </c>
      <c r="U30" s="89">
        <v>118</v>
      </c>
      <c r="V30" s="78">
        <v>101</v>
      </c>
      <c r="W30" s="88">
        <v>138</v>
      </c>
      <c r="X30" s="89">
        <v>56</v>
      </c>
      <c r="Y30" s="89">
        <v>39</v>
      </c>
      <c r="Z30" s="78">
        <v>80</v>
      </c>
      <c r="AA30" s="88">
        <v>24.75</v>
      </c>
      <c r="AB30" s="89">
        <v>37.75</v>
      </c>
      <c r="AC30" s="89">
        <v>13.75</v>
      </c>
      <c r="AD30" s="78">
        <v>26.75</v>
      </c>
      <c r="AE30" s="88">
        <v>22.5</v>
      </c>
      <c r="AF30" s="89">
        <v>42.5</v>
      </c>
      <c r="AG30" s="89">
        <v>13.5</v>
      </c>
      <c r="AH30" s="78">
        <v>31.5</v>
      </c>
      <c r="AI30" s="88">
        <v>26.25</v>
      </c>
      <c r="AJ30" s="89">
        <v>58.25</v>
      </c>
      <c r="AK30" s="89">
        <v>20.25</v>
      </c>
      <c r="AL30" s="78">
        <v>20.25</v>
      </c>
      <c r="AM30" s="88">
        <v>11.25</v>
      </c>
      <c r="AN30" s="89">
        <v>6.25</v>
      </c>
      <c r="AO30" s="89">
        <v>3.25</v>
      </c>
      <c r="AP30" s="78">
        <v>5.25</v>
      </c>
      <c r="AQ30" s="85"/>
      <c r="AR30" s="86"/>
      <c r="AS30" s="86"/>
      <c r="AT30" s="87"/>
      <c r="AU30" s="85"/>
      <c r="AV30" s="86"/>
      <c r="AW30" s="86"/>
      <c r="AX30" s="87"/>
      <c r="AY30" s="85"/>
      <c r="AZ30" s="86"/>
      <c r="BA30" s="86"/>
      <c r="BB30" s="87"/>
      <c r="BC30" s="97">
        <f>SUM(C30:BB30)-'1) Notification Year'!D33</f>
        <v>0</v>
      </c>
      <c r="BD30" s="101">
        <f>BC30/'1) Notification Year'!D33</f>
        <v>0</v>
      </c>
      <c r="BE30" s="63"/>
      <c r="BF30" s="63"/>
    </row>
    <row r="31" spans="2:59" x14ac:dyDescent="0.2">
      <c r="B31" s="45">
        <v>2009</v>
      </c>
      <c r="C31" s="76">
        <v>48.25</v>
      </c>
      <c r="D31" s="77">
        <v>89.25</v>
      </c>
      <c r="E31" s="77">
        <v>245.25</v>
      </c>
      <c r="F31" s="78">
        <v>389.25</v>
      </c>
      <c r="G31" s="88">
        <v>555.75</v>
      </c>
      <c r="H31" s="89">
        <v>769.75</v>
      </c>
      <c r="I31" s="89">
        <v>869.75</v>
      </c>
      <c r="J31" s="78">
        <v>818.75</v>
      </c>
      <c r="K31" s="88">
        <v>774.5</v>
      </c>
      <c r="L31" s="89">
        <v>717.5</v>
      </c>
      <c r="M31" s="89">
        <v>661.5</v>
      </c>
      <c r="N31" s="78">
        <v>478.5</v>
      </c>
      <c r="O31" s="88">
        <v>420.25</v>
      </c>
      <c r="P31" s="89">
        <v>389.25</v>
      </c>
      <c r="Q31" s="89">
        <v>274.25</v>
      </c>
      <c r="R31" s="78">
        <v>244.25</v>
      </c>
      <c r="S31" s="88">
        <v>274.25</v>
      </c>
      <c r="T31" s="89">
        <v>153.25</v>
      </c>
      <c r="U31" s="89">
        <v>113.25</v>
      </c>
      <c r="V31" s="78">
        <v>173.25</v>
      </c>
      <c r="W31" s="88">
        <v>78.5</v>
      </c>
      <c r="X31" s="89">
        <v>75.5</v>
      </c>
      <c r="Y31" s="89">
        <v>53.5</v>
      </c>
      <c r="Z31" s="78">
        <v>66.5</v>
      </c>
      <c r="AA31" s="88">
        <v>60</v>
      </c>
      <c r="AB31" s="89">
        <v>62</v>
      </c>
      <c r="AC31" s="89">
        <v>36</v>
      </c>
      <c r="AD31" s="78">
        <v>71</v>
      </c>
      <c r="AE31" s="88">
        <v>68.75</v>
      </c>
      <c r="AF31" s="89">
        <v>61.75</v>
      </c>
      <c r="AG31" s="89">
        <v>40.75</v>
      </c>
      <c r="AH31" s="78">
        <v>34.75</v>
      </c>
      <c r="AI31" s="88">
        <v>17.75</v>
      </c>
      <c r="AJ31" s="89">
        <v>10.75</v>
      </c>
      <c r="AK31" s="89">
        <v>7.75</v>
      </c>
      <c r="AL31" s="78">
        <v>7.75</v>
      </c>
      <c r="AM31" s="92"/>
      <c r="AN31" s="86"/>
      <c r="AO31" s="86"/>
      <c r="AP31" s="87"/>
      <c r="AQ31" s="85"/>
      <c r="AR31" s="86"/>
      <c r="AS31" s="86"/>
      <c r="AT31" s="87"/>
      <c r="AU31" s="85"/>
      <c r="AV31" s="86"/>
      <c r="AW31" s="86"/>
      <c r="AX31" s="87"/>
      <c r="AY31" s="85"/>
      <c r="AZ31" s="86"/>
      <c r="BA31" s="86"/>
      <c r="BB31" s="87"/>
      <c r="BC31" s="97">
        <f>SUM(C31:BB31)-'1) Notification Year'!D34</f>
        <v>43</v>
      </c>
      <c r="BD31" s="101">
        <f>BC31/'1) Notification Year'!D34</f>
        <v>4.6892039258451474E-3</v>
      </c>
      <c r="BE31" s="63"/>
      <c r="BF31" s="63"/>
    </row>
    <row r="32" spans="2:59" x14ac:dyDescent="0.2">
      <c r="B32" s="45">
        <v>2010</v>
      </c>
      <c r="C32" s="76">
        <v>36.75</v>
      </c>
      <c r="D32" s="77">
        <v>111.75</v>
      </c>
      <c r="E32" s="77">
        <v>318.75</v>
      </c>
      <c r="F32" s="78">
        <v>535.75</v>
      </c>
      <c r="G32" s="88">
        <v>667</v>
      </c>
      <c r="H32" s="89">
        <v>866</v>
      </c>
      <c r="I32" s="89">
        <v>824</v>
      </c>
      <c r="J32" s="78">
        <v>800</v>
      </c>
      <c r="K32" s="88">
        <v>841.75</v>
      </c>
      <c r="L32" s="89">
        <v>774.75</v>
      </c>
      <c r="M32" s="89">
        <v>571.75</v>
      </c>
      <c r="N32" s="78">
        <v>530.75</v>
      </c>
      <c r="O32" s="88">
        <v>470.75</v>
      </c>
      <c r="P32" s="89">
        <v>355.75</v>
      </c>
      <c r="Q32" s="89">
        <v>268.75</v>
      </c>
      <c r="R32" s="78">
        <v>380.75</v>
      </c>
      <c r="S32" s="88">
        <v>189.5</v>
      </c>
      <c r="T32" s="89">
        <v>208.5</v>
      </c>
      <c r="U32" s="89">
        <v>132.5</v>
      </c>
      <c r="V32" s="78">
        <v>290.5</v>
      </c>
      <c r="W32" s="88">
        <v>145.5</v>
      </c>
      <c r="X32" s="89">
        <v>158.5</v>
      </c>
      <c r="Y32" s="89">
        <v>120.5</v>
      </c>
      <c r="Z32" s="78">
        <v>131.5</v>
      </c>
      <c r="AA32" s="88">
        <v>156.25</v>
      </c>
      <c r="AB32" s="89">
        <v>140.25</v>
      </c>
      <c r="AC32" s="89">
        <v>73.25</v>
      </c>
      <c r="AD32" s="78">
        <v>71.25</v>
      </c>
      <c r="AE32" s="88">
        <v>47.5</v>
      </c>
      <c r="AF32" s="89">
        <v>43.5</v>
      </c>
      <c r="AG32" s="89">
        <v>20.5</v>
      </c>
      <c r="AH32" s="78">
        <v>15.5</v>
      </c>
      <c r="AI32" s="92"/>
      <c r="AJ32" s="86"/>
      <c r="AK32" s="86"/>
      <c r="AL32" s="87"/>
      <c r="AM32" s="92"/>
      <c r="AN32" s="86"/>
      <c r="AO32" s="86"/>
      <c r="AP32" s="87"/>
      <c r="AQ32" s="85"/>
      <c r="AR32" s="86"/>
      <c r="AS32" s="86"/>
      <c r="AT32" s="87"/>
      <c r="AU32" s="85"/>
      <c r="AV32" s="86"/>
      <c r="AW32" s="86"/>
      <c r="AX32" s="87"/>
      <c r="AY32" s="85"/>
      <c r="AZ32" s="86"/>
      <c r="BA32" s="86"/>
      <c r="BB32" s="87"/>
      <c r="BC32" s="97">
        <f>SUM(C32:BB32)-'1) Notification Year'!D35</f>
        <v>73</v>
      </c>
      <c r="BD32" s="101">
        <f>BC32/'1) Notification Year'!D35</f>
        <v>7.137968123594407E-3</v>
      </c>
      <c r="BE32" s="63"/>
      <c r="BF32" s="63"/>
    </row>
    <row r="33" spans="2:59" x14ac:dyDescent="0.2">
      <c r="B33" s="45">
        <v>2011</v>
      </c>
      <c r="C33" s="76">
        <v>47.25</v>
      </c>
      <c r="D33" s="77">
        <v>125.25</v>
      </c>
      <c r="E33" s="77">
        <v>325.25</v>
      </c>
      <c r="F33" s="78">
        <v>621.25</v>
      </c>
      <c r="G33" s="88">
        <v>820.75</v>
      </c>
      <c r="H33" s="89">
        <v>1054.75</v>
      </c>
      <c r="I33" s="89">
        <v>969.75</v>
      </c>
      <c r="J33" s="78">
        <v>1088.75</v>
      </c>
      <c r="K33" s="88">
        <v>1053.75</v>
      </c>
      <c r="L33" s="89">
        <v>847.75</v>
      </c>
      <c r="M33" s="89">
        <v>756.75</v>
      </c>
      <c r="N33" s="78">
        <v>848.75</v>
      </c>
      <c r="O33" s="88">
        <v>619.25</v>
      </c>
      <c r="P33" s="89">
        <v>506.25</v>
      </c>
      <c r="Q33" s="89">
        <v>380.25</v>
      </c>
      <c r="R33" s="78">
        <v>615.25</v>
      </c>
      <c r="S33" s="88">
        <v>427.25</v>
      </c>
      <c r="T33" s="89">
        <v>349.25</v>
      </c>
      <c r="U33" s="89">
        <v>347.25</v>
      </c>
      <c r="V33" s="78">
        <v>365.25</v>
      </c>
      <c r="W33" s="88">
        <v>440.5</v>
      </c>
      <c r="X33" s="89">
        <v>330.5</v>
      </c>
      <c r="Y33" s="89">
        <v>243.5</v>
      </c>
      <c r="Z33" s="78">
        <v>193.5</v>
      </c>
      <c r="AA33" s="88">
        <v>167.75</v>
      </c>
      <c r="AB33" s="89">
        <v>200.75</v>
      </c>
      <c r="AC33" s="89">
        <v>69.75</v>
      </c>
      <c r="AD33" s="78">
        <v>29.75</v>
      </c>
      <c r="AE33" s="92"/>
      <c r="AF33" s="86"/>
      <c r="AG33" s="86"/>
      <c r="AH33" s="87"/>
      <c r="AI33" s="92"/>
      <c r="AJ33" s="86"/>
      <c r="AK33" s="86"/>
      <c r="AL33" s="87"/>
      <c r="AM33" s="92"/>
      <c r="AN33" s="86"/>
      <c r="AO33" s="86"/>
      <c r="AP33" s="87"/>
      <c r="AQ33" s="85"/>
      <c r="AR33" s="86"/>
      <c r="AS33" s="86"/>
      <c r="AT33" s="87"/>
      <c r="AU33" s="85"/>
      <c r="AV33" s="86"/>
      <c r="AW33" s="86"/>
      <c r="AX33" s="87"/>
      <c r="AY33" s="85"/>
      <c r="AZ33" s="86"/>
      <c r="BA33" s="86"/>
      <c r="BB33" s="87"/>
      <c r="BC33" s="97">
        <f>SUM(C33:BB33)-'1) Notification Year'!D36</f>
        <v>69</v>
      </c>
      <c r="BD33" s="101">
        <f>BC33/'1) Notification Year'!D36</f>
        <v>5.008347245409015E-3</v>
      </c>
      <c r="BE33" s="63"/>
      <c r="BF33" s="63"/>
    </row>
    <row r="34" spans="2:59" x14ac:dyDescent="0.2">
      <c r="B34" s="45">
        <v>2012</v>
      </c>
      <c r="C34" s="76">
        <v>22.5</v>
      </c>
      <c r="D34" s="77">
        <v>114.5</v>
      </c>
      <c r="E34" s="77">
        <v>285.5</v>
      </c>
      <c r="F34" s="78">
        <v>597.5</v>
      </c>
      <c r="G34" s="88">
        <v>1008.5</v>
      </c>
      <c r="H34" s="89">
        <v>1075.5</v>
      </c>
      <c r="I34" s="89">
        <v>1277.5</v>
      </c>
      <c r="J34" s="78">
        <v>1382.5</v>
      </c>
      <c r="K34" s="88">
        <v>1191.75</v>
      </c>
      <c r="L34" s="89">
        <v>1082.75</v>
      </c>
      <c r="M34" s="89">
        <v>1021.75</v>
      </c>
      <c r="N34" s="78">
        <v>1305.75</v>
      </c>
      <c r="O34" s="88">
        <v>1020</v>
      </c>
      <c r="P34" s="89">
        <v>851</v>
      </c>
      <c r="Q34" s="89">
        <v>894</v>
      </c>
      <c r="R34" s="78">
        <v>892</v>
      </c>
      <c r="S34" s="88">
        <v>822.25</v>
      </c>
      <c r="T34" s="89">
        <v>750.25</v>
      </c>
      <c r="U34" s="89">
        <v>611.25</v>
      </c>
      <c r="V34" s="78">
        <v>518.25</v>
      </c>
      <c r="W34" s="88">
        <v>523</v>
      </c>
      <c r="X34" s="89">
        <v>477</v>
      </c>
      <c r="Y34" s="89">
        <v>186</v>
      </c>
      <c r="Z34" s="78">
        <v>126</v>
      </c>
      <c r="AA34" s="92"/>
      <c r="AB34" s="86"/>
      <c r="AC34" s="86"/>
      <c r="AD34" s="87"/>
      <c r="AE34" s="92"/>
      <c r="AF34" s="86"/>
      <c r="AG34" s="86"/>
      <c r="AH34" s="87"/>
      <c r="AI34" s="92"/>
      <c r="AJ34" s="86"/>
      <c r="AK34" s="86"/>
      <c r="AL34" s="87"/>
      <c r="AM34" s="92"/>
      <c r="AN34" s="86"/>
      <c r="AO34" s="86"/>
      <c r="AP34" s="87"/>
      <c r="AQ34" s="85"/>
      <c r="AR34" s="86"/>
      <c r="AS34" s="86"/>
      <c r="AT34" s="87"/>
      <c r="AU34" s="85"/>
      <c r="AV34" s="86"/>
      <c r="AW34" s="86"/>
      <c r="AX34" s="87"/>
      <c r="AY34" s="85"/>
      <c r="AZ34" s="86"/>
      <c r="BA34" s="86"/>
      <c r="BB34" s="87"/>
      <c r="BC34" s="97">
        <f>SUM(C34:BB34)-'1) Notification Year'!D37</f>
        <v>113</v>
      </c>
      <c r="BD34" s="101">
        <f>BC34/'1) Notification Year'!D37</f>
        <v>6.3043963401026555E-3</v>
      </c>
      <c r="BE34" s="63"/>
      <c r="BF34" s="63"/>
    </row>
    <row r="35" spans="2:59" x14ac:dyDescent="0.2">
      <c r="B35" s="45">
        <v>2013</v>
      </c>
      <c r="C35" s="76">
        <v>38.75</v>
      </c>
      <c r="D35" s="77">
        <v>176.75</v>
      </c>
      <c r="E35" s="77">
        <v>451.75</v>
      </c>
      <c r="F35" s="78">
        <v>772.75</v>
      </c>
      <c r="G35" s="88">
        <v>1054.75</v>
      </c>
      <c r="H35" s="89">
        <v>1255.75</v>
      </c>
      <c r="I35" s="89">
        <v>1143.75</v>
      </c>
      <c r="J35" s="78">
        <v>1509.75</v>
      </c>
      <c r="K35" s="88">
        <v>1603.5</v>
      </c>
      <c r="L35" s="89">
        <v>1521.5</v>
      </c>
      <c r="M35" s="89">
        <v>1460.5</v>
      </c>
      <c r="N35" s="78">
        <v>1421.5</v>
      </c>
      <c r="O35" s="88">
        <v>1390.25</v>
      </c>
      <c r="P35" s="89">
        <v>1296.25</v>
      </c>
      <c r="Q35" s="89">
        <v>1131.25</v>
      </c>
      <c r="R35" s="78">
        <v>1085.25</v>
      </c>
      <c r="S35" s="88">
        <v>1000</v>
      </c>
      <c r="T35" s="89">
        <v>1138</v>
      </c>
      <c r="U35" s="89">
        <v>568</v>
      </c>
      <c r="V35" s="78">
        <v>338</v>
      </c>
      <c r="W35" s="92"/>
      <c r="X35" s="86"/>
      <c r="Y35" s="86"/>
      <c r="Z35" s="87"/>
      <c r="AA35" s="92"/>
      <c r="AB35" s="86"/>
      <c r="AC35" s="86"/>
      <c r="AD35" s="87"/>
      <c r="AE35" s="92"/>
      <c r="AF35" s="86"/>
      <c r="AG35" s="86"/>
      <c r="AH35" s="87"/>
      <c r="AI35" s="92"/>
      <c r="AJ35" s="86"/>
      <c r="AK35" s="86"/>
      <c r="AL35" s="87"/>
      <c r="AM35" s="92"/>
      <c r="AN35" s="86"/>
      <c r="AO35" s="86"/>
      <c r="AP35" s="87"/>
      <c r="AQ35" s="85"/>
      <c r="AR35" s="86"/>
      <c r="AS35" s="86"/>
      <c r="AT35" s="87"/>
      <c r="AU35" s="85"/>
      <c r="AV35" s="86"/>
      <c r="AW35" s="86"/>
      <c r="AX35" s="87"/>
      <c r="AY35" s="85"/>
      <c r="AZ35" s="86"/>
      <c r="BA35" s="86"/>
      <c r="BB35" s="87"/>
      <c r="BC35" s="97">
        <f>SUM(C35:BB35)-'1) Notification Year'!D38</f>
        <v>131</v>
      </c>
      <c r="BD35" s="101">
        <f>BC35/'1) Notification Year'!D38</f>
        <v>6.4764918178672071E-3</v>
      </c>
      <c r="BE35" s="63"/>
      <c r="BF35" s="63"/>
    </row>
    <row r="36" spans="2:59" x14ac:dyDescent="0.2">
      <c r="B36" s="45">
        <v>2014</v>
      </c>
      <c r="C36" s="76">
        <v>153.5</v>
      </c>
      <c r="D36" s="77">
        <v>385.5</v>
      </c>
      <c r="E36" s="77">
        <v>725.5</v>
      </c>
      <c r="F36" s="78">
        <v>986.5</v>
      </c>
      <c r="G36" s="88">
        <v>1014.25</v>
      </c>
      <c r="H36" s="89">
        <v>1124.25</v>
      </c>
      <c r="I36" s="89">
        <v>1303.25</v>
      </c>
      <c r="J36" s="78">
        <v>1274.25</v>
      </c>
      <c r="K36" s="88">
        <v>1395.25</v>
      </c>
      <c r="L36" s="89">
        <v>1412.25</v>
      </c>
      <c r="M36" s="89">
        <v>1303.25</v>
      </c>
      <c r="N36" s="78">
        <v>1268.25</v>
      </c>
      <c r="O36" s="88">
        <v>1193</v>
      </c>
      <c r="P36" s="89">
        <v>995</v>
      </c>
      <c r="Q36" s="89">
        <v>815</v>
      </c>
      <c r="R36" s="78">
        <v>525</v>
      </c>
      <c r="S36" s="92"/>
      <c r="T36" s="86"/>
      <c r="U36" s="86"/>
      <c r="V36" s="87"/>
      <c r="W36" s="92"/>
      <c r="X36" s="86"/>
      <c r="Y36" s="86"/>
      <c r="Z36" s="87"/>
      <c r="AA36" s="92"/>
      <c r="AB36" s="86"/>
      <c r="AC36" s="86"/>
      <c r="AD36" s="87"/>
      <c r="AE36" s="92"/>
      <c r="AF36" s="86"/>
      <c r="AG36" s="86"/>
      <c r="AH36" s="87"/>
      <c r="AI36" s="92"/>
      <c r="AJ36" s="86"/>
      <c r="AK36" s="86"/>
      <c r="AL36" s="87"/>
      <c r="AM36" s="92"/>
      <c r="AN36" s="86"/>
      <c r="AO36" s="86"/>
      <c r="AP36" s="87"/>
      <c r="AQ36" s="85"/>
      <c r="AR36" s="86"/>
      <c r="AS36" s="86"/>
      <c r="AT36" s="87"/>
      <c r="AU36" s="85"/>
      <c r="AV36" s="86"/>
      <c r="AW36" s="86"/>
      <c r="AX36" s="87"/>
      <c r="AY36" s="85"/>
      <c r="AZ36" s="86"/>
      <c r="BA36" s="86"/>
      <c r="BB36" s="87"/>
      <c r="BC36" s="97">
        <f>SUM(C36:BB36)-'1) Notification Year'!D39</f>
        <v>116</v>
      </c>
      <c r="BD36" s="101">
        <f>BC36/'1) Notification Year'!D39</f>
        <v>7.361340271608072E-3</v>
      </c>
      <c r="BE36" s="63"/>
      <c r="BF36" s="63"/>
    </row>
    <row r="37" spans="2:59" x14ac:dyDescent="0.2">
      <c r="B37" s="45">
        <v>2015</v>
      </c>
      <c r="C37" s="76">
        <v>162.75</v>
      </c>
      <c r="D37" s="77">
        <v>500.75</v>
      </c>
      <c r="E37" s="77">
        <v>918.75</v>
      </c>
      <c r="F37" s="78">
        <v>1160.75</v>
      </c>
      <c r="G37" s="88">
        <v>1143.25</v>
      </c>
      <c r="H37" s="89">
        <v>1120.25</v>
      </c>
      <c r="I37" s="89">
        <v>1209.25</v>
      </c>
      <c r="J37" s="78">
        <v>1334.25</v>
      </c>
      <c r="K37" s="88">
        <v>1371.25</v>
      </c>
      <c r="L37" s="89">
        <v>1309.25</v>
      </c>
      <c r="M37" s="89">
        <v>1027.25</v>
      </c>
      <c r="N37" s="78">
        <v>782.25</v>
      </c>
      <c r="O37" s="92"/>
      <c r="P37" s="86"/>
      <c r="Q37" s="86"/>
      <c r="R37" s="87"/>
      <c r="S37" s="92"/>
      <c r="T37" s="86"/>
      <c r="U37" s="86"/>
      <c r="V37" s="87"/>
      <c r="W37" s="92"/>
      <c r="X37" s="86"/>
      <c r="Y37" s="86"/>
      <c r="Z37" s="87"/>
      <c r="AA37" s="92"/>
      <c r="AB37" s="86"/>
      <c r="AC37" s="86"/>
      <c r="AD37" s="87"/>
      <c r="AE37" s="92"/>
      <c r="AF37" s="86"/>
      <c r="AG37" s="86"/>
      <c r="AH37" s="87"/>
      <c r="AI37" s="92"/>
      <c r="AJ37" s="86"/>
      <c r="AK37" s="86"/>
      <c r="AL37" s="87"/>
      <c r="AM37" s="92"/>
      <c r="AN37" s="86"/>
      <c r="AO37" s="86"/>
      <c r="AP37" s="87"/>
      <c r="AQ37" s="85"/>
      <c r="AR37" s="86"/>
      <c r="AS37" s="86"/>
      <c r="AT37" s="87"/>
      <c r="AU37" s="85"/>
      <c r="AV37" s="86"/>
      <c r="AW37" s="86"/>
      <c r="AX37" s="87"/>
      <c r="AY37" s="85"/>
      <c r="AZ37" s="86"/>
      <c r="BA37" s="86"/>
      <c r="BB37" s="87"/>
      <c r="BC37" s="97">
        <f>SUM(C37:BB37)-'1) Notification Year'!D40</f>
        <v>90</v>
      </c>
      <c r="BD37" s="101">
        <f>BC37/'1) Notification Year'!D40</f>
        <v>7.5313807531380752E-3</v>
      </c>
      <c r="BE37" s="63"/>
      <c r="BF37" s="63"/>
    </row>
    <row r="38" spans="2:59" x14ac:dyDescent="0.2">
      <c r="B38" s="45">
        <f t="shared" ref="B38" si="0">B37+1</f>
        <v>2016</v>
      </c>
      <c r="C38" s="76">
        <v>78.25</v>
      </c>
      <c r="D38" s="77">
        <v>234.25</v>
      </c>
      <c r="E38" s="77">
        <v>411.25</v>
      </c>
      <c r="F38" s="78">
        <v>600.25</v>
      </c>
      <c r="G38" s="88">
        <v>570</v>
      </c>
      <c r="H38" s="89">
        <v>497</v>
      </c>
      <c r="I38" s="89">
        <v>437</v>
      </c>
      <c r="J38" s="91">
        <v>429</v>
      </c>
      <c r="K38" s="92"/>
      <c r="L38" s="86"/>
      <c r="M38" s="86"/>
      <c r="N38" s="87"/>
      <c r="O38" s="92"/>
      <c r="P38" s="86"/>
      <c r="Q38" s="86"/>
      <c r="R38" s="87"/>
      <c r="S38" s="92"/>
      <c r="T38" s="86"/>
      <c r="U38" s="86"/>
      <c r="V38" s="87"/>
      <c r="W38" s="92"/>
      <c r="X38" s="86"/>
      <c r="Y38" s="86"/>
      <c r="Z38" s="87"/>
      <c r="AA38" s="92"/>
      <c r="AB38" s="86"/>
      <c r="AC38" s="86"/>
      <c r="AD38" s="87"/>
      <c r="AE38" s="92"/>
      <c r="AF38" s="86"/>
      <c r="AG38" s="86"/>
      <c r="AH38" s="87"/>
      <c r="AI38" s="92"/>
      <c r="AJ38" s="86"/>
      <c r="AK38" s="86"/>
      <c r="AL38" s="87"/>
      <c r="AM38" s="92"/>
      <c r="AN38" s="86"/>
      <c r="AO38" s="86"/>
      <c r="AP38" s="87"/>
      <c r="AQ38" s="85"/>
      <c r="AR38" s="86"/>
      <c r="AS38" s="86"/>
      <c r="AT38" s="87"/>
      <c r="AU38" s="85"/>
      <c r="AV38" s="86"/>
      <c r="AW38" s="86"/>
      <c r="AX38" s="87"/>
      <c r="AY38" s="85"/>
      <c r="AZ38" s="86"/>
      <c r="BA38" s="86"/>
      <c r="BB38" s="87"/>
      <c r="BC38" s="97">
        <f>SUM(C38:BB38)-'1) Notification Year'!D41</f>
        <v>20</v>
      </c>
      <c r="BD38" s="101">
        <f>BC38/'1) Notification Year'!D41</f>
        <v>6.1785603954278654E-3</v>
      </c>
      <c r="BE38" s="63"/>
      <c r="BF38" s="63"/>
    </row>
    <row r="39" spans="2:59" ht="13.5" thickBot="1" x14ac:dyDescent="0.25">
      <c r="B39" s="46">
        <v>2017</v>
      </c>
      <c r="C39" s="79">
        <v>120.25</v>
      </c>
      <c r="D39" s="80">
        <v>186.25</v>
      </c>
      <c r="E39" s="80">
        <v>200.25</v>
      </c>
      <c r="F39" s="81">
        <v>173.25</v>
      </c>
      <c r="G39" s="93"/>
      <c r="H39" s="94"/>
      <c r="I39" s="94"/>
      <c r="J39" s="95"/>
      <c r="K39" s="93"/>
      <c r="L39" s="94"/>
      <c r="M39" s="94"/>
      <c r="N39" s="95"/>
      <c r="O39" s="93"/>
      <c r="P39" s="94"/>
      <c r="Q39" s="94"/>
      <c r="R39" s="95"/>
      <c r="S39" s="93"/>
      <c r="T39" s="94"/>
      <c r="U39" s="94"/>
      <c r="V39" s="95"/>
      <c r="W39" s="93"/>
      <c r="X39" s="94"/>
      <c r="Y39" s="94"/>
      <c r="Z39" s="95"/>
      <c r="AA39" s="93"/>
      <c r="AB39" s="94"/>
      <c r="AC39" s="94"/>
      <c r="AD39" s="95"/>
      <c r="AE39" s="93"/>
      <c r="AF39" s="94"/>
      <c r="AG39" s="94"/>
      <c r="AH39" s="95"/>
      <c r="AI39" s="93"/>
      <c r="AJ39" s="94"/>
      <c r="AK39" s="94"/>
      <c r="AL39" s="95"/>
      <c r="AM39" s="93"/>
      <c r="AN39" s="94"/>
      <c r="AO39" s="94"/>
      <c r="AP39" s="95"/>
      <c r="AQ39" s="96"/>
      <c r="AR39" s="94"/>
      <c r="AS39" s="94"/>
      <c r="AT39" s="95"/>
      <c r="AU39" s="96"/>
      <c r="AV39" s="94"/>
      <c r="AW39" s="94"/>
      <c r="AX39" s="95"/>
      <c r="AY39" s="96"/>
      <c r="AZ39" s="94"/>
      <c r="BA39" s="94"/>
      <c r="BB39" s="95"/>
      <c r="BC39" s="98">
        <f>SUM(C39:BB39)-'1) Notification Year'!D42</f>
        <v>6</v>
      </c>
      <c r="BD39" s="102">
        <f>BC39/'1) Notification Year'!D42</f>
        <v>8.9020771513353119E-3</v>
      </c>
      <c r="BE39" s="63"/>
      <c r="BF39" s="63"/>
    </row>
    <row r="40" spans="2:59" x14ac:dyDescent="0.2">
      <c r="BE40" s="63"/>
      <c r="BF40" s="63"/>
    </row>
    <row r="41" spans="2:59" ht="18" x14ac:dyDescent="0.25">
      <c r="B41" s="34" t="s">
        <v>2</v>
      </c>
      <c r="BE41" s="64"/>
      <c r="BF41" s="64"/>
      <c r="BG41" s="64"/>
    </row>
    <row r="42" spans="2:59" ht="18.75" x14ac:dyDescent="0.3">
      <c r="B42" s="35" t="s">
        <v>31</v>
      </c>
      <c r="BE42" s="64"/>
      <c r="BF42" s="64"/>
    </row>
    <row r="43" spans="2:59" ht="18.75" x14ac:dyDescent="0.3">
      <c r="B43" s="35" t="s">
        <v>32</v>
      </c>
      <c r="BE43" s="64"/>
      <c r="BF43" s="64"/>
    </row>
    <row r="44" spans="2:59" ht="18.75" x14ac:dyDescent="0.3">
      <c r="B44" s="35" t="s">
        <v>41</v>
      </c>
      <c r="BE44" s="64"/>
      <c r="BF44" s="64"/>
    </row>
    <row r="45" spans="2:59" ht="18.75" x14ac:dyDescent="0.3">
      <c r="B45" s="35" t="s">
        <v>33</v>
      </c>
    </row>
    <row r="47" spans="2:59" ht="18.75" x14ac:dyDescent="0.3">
      <c r="B47" s="44" t="s">
        <v>45</v>
      </c>
    </row>
    <row r="48" spans="2:59" ht="18.75" x14ac:dyDescent="0.3">
      <c r="B48" s="44" t="s">
        <v>55</v>
      </c>
    </row>
    <row r="49" spans="2:2" ht="18.75" x14ac:dyDescent="0.3">
      <c r="B49" s="44" t="s">
        <v>46</v>
      </c>
    </row>
    <row r="50" spans="2:2" ht="18.75" x14ac:dyDescent="0.3">
      <c r="B50" s="35"/>
    </row>
  </sheetData>
  <mergeCells count="26">
    <mergeCell ref="AY6:BB6"/>
    <mergeCell ref="AY25:BB25"/>
    <mergeCell ref="AU6:AX6"/>
    <mergeCell ref="AU25:AX25"/>
    <mergeCell ref="W25:Z25"/>
    <mergeCell ref="AA25:AD25"/>
    <mergeCell ref="AE25:AH25"/>
    <mergeCell ref="AI25:AL25"/>
    <mergeCell ref="AM25:AP25"/>
    <mergeCell ref="AQ25:AT25"/>
    <mergeCell ref="AA6:AD6"/>
    <mergeCell ref="AE6:AH6"/>
    <mergeCell ref="AI6:AL6"/>
    <mergeCell ref="AM6:AP6"/>
    <mergeCell ref="AQ6:AT6"/>
    <mergeCell ref="W6:Z6"/>
    <mergeCell ref="C25:F25"/>
    <mergeCell ref="G25:J25"/>
    <mergeCell ref="K25:N25"/>
    <mergeCell ref="O25:R25"/>
    <mergeCell ref="S25:V25"/>
    <mergeCell ref="C6:F6"/>
    <mergeCell ref="G6:J6"/>
    <mergeCell ref="K6:N6"/>
    <mergeCell ref="O6:R6"/>
    <mergeCell ref="S6:V6"/>
  </mergeCells>
  <conditionalFormatting sqref="BC10:BC20">
    <cfRule type="cellIs" dxfId="11" priority="14" stopIfTrue="1" operator="equal">
      <formula>FALSE</formula>
    </cfRule>
  </conditionalFormatting>
  <conditionalFormatting sqref="BC9">
    <cfRule type="cellIs" dxfId="10" priority="12" stopIfTrue="1" operator="equal">
      <formula>FALSE</formula>
    </cfRule>
  </conditionalFormatting>
  <conditionalFormatting sqref="BC8">
    <cfRule type="cellIs" dxfId="9" priority="10" stopIfTrue="1" operator="equal">
      <formula>FALSE</formula>
    </cfRule>
  </conditionalFormatting>
  <conditionalFormatting sqref="BD10:BD20">
    <cfRule type="cellIs" dxfId="8" priority="9" stopIfTrue="1" operator="equal">
      <formula>FALSE</formula>
    </cfRule>
  </conditionalFormatting>
  <conditionalFormatting sqref="BD9">
    <cfRule type="cellIs" dxfId="7" priority="8" stopIfTrue="1" operator="equal">
      <formula>FALSE</formula>
    </cfRule>
  </conditionalFormatting>
  <conditionalFormatting sqref="BD8">
    <cfRule type="cellIs" dxfId="6" priority="7" stopIfTrue="1" operator="equal">
      <formula>FALSE</formula>
    </cfRule>
  </conditionalFormatting>
  <conditionalFormatting sqref="BC29:BC39">
    <cfRule type="cellIs" dxfId="5" priority="6" stopIfTrue="1" operator="equal">
      <formula>FALSE</formula>
    </cfRule>
  </conditionalFormatting>
  <conditionalFormatting sqref="BC28">
    <cfRule type="cellIs" dxfId="4" priority="5" stopIfTrue="1" operator="equal">
      <formula>FALSE</formula>
    </cfRule>
  </conditionalFormatting>
  <conditionalFormatting sqref="BC27">
    <cfRule type="cellIs" dxfId="3" priority="4" stopIfTrue="1" operator="equal">
      <formula>FALSE</formula>
    </cfRule>
  </conditionalFormatting>
  <conditionalFormatting sqref="BD29:BD39">
    <cfRule type="cellIs" dxfId="2" priority="3" stopIfTrue="1" operator="equal">
      <formula>FALSE</formula>
    </cfRule>
  </conditionalFormatting>
  <conditionalFormatting sqref="BD28">
    <cfRule type="cellIs" dxfId="1" priority="2" stopIfTrue="1" operator="equal">
      <formula>FALSE</formula>
    </cfRule>
  </conditionalFormatting>
  <conditionalFormatting sqref="BD27:BD39">
    <cfRule type="cellIs" dxfId="0" priority="1" stopIfTrue="1" operator="equal">
      <formula>FALSE</formula>
    </cfRule>
  </conditionalFormatting>
  <pageMargins left="0.7" right="0.7" top="0.75" bottom="0.75" header="0.3" footer="0.3"/>
  <pageSetup paperSize="9" scale="2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General Notes</vt:lpstr>
      <vt:lpstr>1) Notification Year</vt:lpstr>
      <vt:lpstr>2) Settlement Year</vt:lpstr>
      <vt:lpstr>3) Monthly Notifications</vt:lpstr>
      <vt:lpstr>4) Settlement patterns</vt:lpstr>
      <vt:lpstr>'1) Notification Year'!Print_Area</vt:lpstr>
      <vt:lpstr>'2) Settlement Year'!Print_Area</vt:lpstr>
      <vt:lpstr>'3) Monthly Notifications'!Print_Area</vt:lpstr>
      <vt:lpstr>'General Notes'!Print_Area</vt:lpstr>
    </vt:vector>
  </TitlesOfParts>
  <Company>Norwich Union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Taylor</dc:creator>
  <cp:lastModifiedBy>IFOA-Admin</cp:lastModifiedBy>
  <cp:lastPrinted>2016-02-16T12:39:54Z</cp:lastPrinted>
  <dcterms:created xsi:type="dcterms:W3CDTF">2007-05-24T11:51:49Z</dcterms:created>
  <dcterms:modified xsi:type="dcterms:W3CDTF">2018-02-21T12:03:11Z</dcterms:modified>
</cp:coreProperties>
</file>